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T:\Ausbildung\Prüfungsrechner\"/>
    </mc:Choice>
  </mc:AlternateContent>
  <xr:revisionPtr revIDLastSave="0" documentId="13_ncr:1_{07423986-2DFC-4C75-B224-5C7480C56C53}" xr6:coauthVersionLast="47" xr6:coauthVersionMax="47" xr10:uidLastSave="{00000000-0000-0000-0000-000000000000}"/>
  <bookViews>
    <workbookView xWindow="28680" yWindow="-120" windowWidth="29040" windowHeight="15840" tabRatio="500" activeTab="3" xr2:uid="{00000000-000D-0000-FFFF-FFFF00000000}"/>
  </bookViews>
  <sheets>
    <sheet name="20" sheetId="1" r:id="rId1"/>
    <sheet name="Table" sheetId="2" state="hidden" r:id="rId2"/>
    <sheet name="40" sheetId="3" r:id="rId3"/>
    <sheet name="50" sheetId="4" r:id="rId4"/>
  </sheets>
  <definedNames>
    <definedName name="_1null_1">"$#ref!.$#ref!$#ref!"</definedName>
    <definedName name="ExterneDaten_1">#N/A</definedName>
    <definedName name="null">"$#ref!.$#ref!$#ref!"</definedName>
    <definedName name="Tabelle">'50'!$C$20:$H$20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H3" i="1"/>
  <c r="I3" i="1"/>
  <c r="J3" i="1"/>
  <c r="G4" i="1"/>
  <c r="H4" i="1"/>
  <c r="I4" i="1"/>
  <c r="J4" i="1"/>
  <c r="J5" i="1"/>
  <c r="C6" i="1"/>
  <c r="D6" i="1"/>
  <c r="E6" i="1"/>
  <c r="F6" i="1"/>
  <c r="G6" i="1"/>
  <c r="I6" i="1"/>
  <c r="K6" i="1"/>
  <c r="A13" i="1"/>
  <c r="A14" i="1"/>
  <c r="E3" i="3"/>
  <c r="G3" i="3"/>
  <c r="H3" i="3"/>
  <c r="I3" i="3"/>
  <c r="J3" i="3"/>
  <c r="G4" i="3"/>
  <c r="H4" i="3"/>
  <c r="I4" i="3"/>
  <c r="J4" i="3"/>
  <c r="J5" i="3"/>
  <c r="C6" i="3"/>
  <c r="D6" i="3"/>
  <c r="E6" i="3"/>
  <c r="F6" i="3"/>
  <c r="G6" i="3"/>
  <c r="I6" i="3"/>
  <c r="K6" i="3"/>
  <c r="A13" i="3"/>
  <c r="A14" i="3"/>
  <c r="G3" i="4"/>
  <c r="H3" i="4"/>
  <c r="I3" i="4"/>
  <c r="N3" i="4"/>
  <c r="H4" i="4"/>
  <c r="I4" i="4"/>
  <c r="J4" i="4"/>
  <c r="E8" i="4"/>
  <c r="G8" i="4"/>
  <c r="H8" i="4"/>
  <c r="I8" i="4" s="1"/>
  <c r="J8" i="4"/>
  <c r="N8" i="4"/>
  <c r="E9" i="4"/>
  <c r="G9" i="4"/>
  <c r="H9" i="4"/>
  <c r="I9" i="4" s="1"/>
  <c r="J9" i="4"/>
  <c r="N9" i="4"/>
  <c r="E11" i="4"/>
  <c r="G11" i="4"/>
  <c r="H11" i="4"/>
  <c r="J11" i="4"/>
  <c r="N11" i="4"/>
  <c r="E12" i="4"/>
  <c r="G12" i="4"/>
  <c r="H12" i="4"/>
  <c r="J12" i="4"/>
  <c r="N12" i="4"/>
  <c r="E13" i="4"/>
  <c r="G13" i="4"/>
  <c r="H13" i="4"/>
  <c r="J13" i="4"/>
  <c r="N13" i="4"/>
  <c r="G14" i="4"/>
  <c r="H14" i="4"/>
  <c r="I14" i="4" s="1"/>
  <c r="J14" i="4"/>
  <c r="N14" i="4"/>
  <c r="N15" i="4"/>
  <c r="H15" i="4" s="1"/>
  <c r="I15" i="4" s="1"/>
  <c r="C16" i="4"/>
  <c r="G16" i="4"/>
  <c r="H16" i="4"/>
  <c r="I16" i="4" s="1"/>
  <c r="N16" i="4"/>
  <c r="C17" i="4"/>
  <c r="D17" i="4"/>
  <c r="E17" i="4"/>
  <c r="F17" i="4"/>
  <c r="G17" i="4"/>
  <c r="H17" i="4"/>
  <c r="J17" i="4"/>
  <c r="K17" i="4"/>
  <c r="N17" i="4"/>
  <c r="O17" i="4"/>
  <c r="A24" i="4"/>
  <c r="A25" i="4"/>
  <c r="A26" i="4"/>
  <c r="A27" i="4"/>
  <c r="A28" i="4"/>
  <c r="A29" i="4"/>
  <c r="J16" i="4" l="1"/>
  <c r="L16" i="4" l="1"/>
  <c r="I17" i="4"/>
</calcChain>
</file>

<file path=xl/sharedStrings.xml><?xml version="1.0" encoding="utf-8"?>
<sst xmlns="http://schemas.openxmlformats.org/spreadsheetml/2006/main" count="170" uniqueCount="60">
  <si>
    <t>Fachnr</t>
  </si>
  <si>
    <t>Fach</t>
  </si>
  <si>
    <t>Punkte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</si>
  <si>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</si>
  <si>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</si>
  <si>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</si>
  <si>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</si>
  <si>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</si>
  <si>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</si>
  <si>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</si>
  <si>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</si>
  <si>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Leistungserstellg.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</si>
  <si>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</si>
  <si>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</si>
  <si>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</si>
  <si>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</si>
  <si>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</si>
  <si>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</si>
  <si>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</si>
  <si>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</si>
  <si>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</si>
  <si>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</si>
  <si>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</si>
  <si>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</si>
  <si>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</si>
  <si>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</si>
  <si>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</si>
  <si>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</si>
  <si>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</si>
  <si>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MEPR</t>
  </si>
  <si>
    <t>Prüfungsteil B</t>
  </si>
  <si>
    <t>Ganzh. Aufgabe1</t>
  </si>
  <si>
    <t>Ganzh. Aufgabe2</t>
  </si>
  <si>
    <t>Wiso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</si>
  <si>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</si>
  <si>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</si>
  <si>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</si>
  <si>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</si>
  <si>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</si>
  <si>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</si>
  <si>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Gesamtergebnis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</si>
  <si>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</si>
  <si>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</si>
  <si>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</si>
  <si>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</si>
  <si>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</si>
  <si>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Gesamtergebnis mind. 50 Pkt.</t>
  </si>
  <si>
    <t>Dokumentation</t>
  </si>
  <si>
    <t>keine Sechser in Teil 2</t>
  </si>
  <si>
    <t>mind. Zwei vierer im Teil 2</t>
  </si>
  <si>
    <t>Teil 2 Gesamt mind. 50 Pkt.</t>
  </si>
  <si>
    <t>Teil 1 der Abschlussprüfung</t>
  </si>
  <si>
    <t>Leistungserstellung, Logistik, 
Beschaffung und Buchhaltung</t>
  </si>
  <si>
    <t>Ergebnis Teil 1 der Abschlussprüfung</t>
  </si>
  <si>
    <t>Teil 2 der Abschlussprüfung</t>
  </si>
  <si>
    <t>Marketing, Vertrieb, Personalwesen und 
kaufmännische Steuerung und Kontrolle</t>
  </si>
  <si>
    <t>Wirtschafts- und Sozialkunde</t>
  </si>
  <si>
    <t>Fallbezogenes Fachgespräch</t>
  </si>
  <si>
    <t>Fachaufgabe im Einsatzgebiet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</si>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</sst>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0.0"/>
  </numFmts>
  <fonts count="17" x14ac:knownFonts="1">
    <font>
      <sz val="10"/>
      <name val="Arial"/>
    </font>
    <font>
      <b/>
      <i/>
      <u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749992370372631"/>
        <bgColor indexed="9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4" fillId="0" borderId="0" xfId="0" applyFont="1"/>
    <xf numFmtId="1" fontId="5" fillId="0" borderId="0" xfId="0" applyNumberFormat="1" applyFont="1" applyAlignment="1">
      <alignment horizontal="center"/>
    </xf>
    <xf numFmtId="1" fontId="5" fillId="0" borderId="0" xfId="0" applyNumberFormat="1" applyFont="1" applyProtection="1">
      <protection hidden="1"/>
    </xf>
    <xf numFmtId="1" fontId="4" fillId="0" borderId="0" xfId="0" applyNumberFormat="1" applyFont="1" applyProtection="1">
      <protection hidden="1"/>
    </xf>
    <xf numFmtId="1" fontId="5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horizontal="left" vertical="top"/>
    </xf>
    <xf numFmtId="1" fontId="4" fillId="2" borderId="0" xfId="0" applyNumberFormat="1" applyFont="1" applyFill="1" applyProtection="1">
      <protection locked="0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 applyProtection="1">
      <alignment horizontal="left"/>
      <protection hidden="1"/>
    </xf>
    <xf numFmtId="1" fontId="6" fillId="0" borderId="0" xfId="0" applyNumberFormat="1" applyFont="1" applyProtection="1">
      <protection hidden="1"/>
    </xf>
    <xf numFmtId="0" fontId="5" fillId="0" borderId="0" xfId="0" applyFont="1" applyAlignment="1">
      <alignment horizontal="center"/>
    </xf>
    <xf numFmtId="0" fontId="4" fillId="0" borderId="0" xfId="0" applyFont="1" applyProtection="1">
      <protection hidden="1"/>
    </xf>
    <xf numFmtId="0" fontId="5" fillId="0" borderId="0" xfId="0" applyFont="1"/>
    <xf numFmtId="0" fontId="4" fillId="0" borderId="0" xfId="0" applyFont="1" applyAlignment="1">
      <alignment horizontal="center"/>
    </xf>
    <xf numFmtId="1" fontId="6" fillId="2" borderId="0" xfId="0" applyNumberFormat="1" applyFont="1" applyFill="1" applyAlignment="1" applyProtection="1">
      <alignment horizontal="right" wrapText="1"/>
      <protection locked="0"/>
    </xf>
    <xf numFmtId="1" fontId="6" fillId="2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0" xfId="0" applyFont="1"/>
    <xf numFmtId="165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6" fillId="0" borderId="0" xfId="0" applyNumberFormat="1" applyFont="1"/>
    <xf numFmtId="0" fontId="5" fillId="0" borderId="0" xfId="0" applyFont="1" applyAlignment="1" applyProtection="1">
      <alignment horizontal="center"/>
      <protection hidden="1"/>
    </xf>
    <xf numFmtId="0" fontId="8" fillId="0" borderId="0" xfId="0" applyFont="1"/>
    <xf numFmtId="2" fontId="8" fillId="0" borderId="0" xfId="0" applyNumberFormat="1" applyFont="1" applyAlignment="1" applyProtection="1">
      <alignment horizontal="right"/>
      <protection hidden="1"/>
    </xf>
    <xf numFmtId="1" fontId="9" fillId="0" borderId="0" xfId="0" applyNumberFormat="1" applyFont="1" applyAlignment="1">
      <alignment horizontal="center"/>
    </xf>
    <xf numFmtId="2" fontId="6" fillId="0" borderId="0" xfId="0" applyNumberFormat="1" applyFont="1" applyProtection="1">
      <protection hidden="1"/>
    </xf>
    <xf numFmtId="1" fontId="8" fillId="3" borderId="0" xfId="0" applyNumberFormat="1" applyFont="1" applyFill="1" applyAlignment="1">
      <alignment horizontal="right"/>
    </xf>
    <xf numFmtId="2" fontId="8" fillId="3" borderId="0" xfId="0" applyNumberFormat="1" applyFont="1" applyFill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2" fontId="4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1" fontId="10" fillId="0" borderId="0" xfId="0" applyNumberFormat="1" applyFont="1" applyAlignment="1">
      <alignment horizontal="center"/>
    </xf>
    <xf numFmtId="1" fontId="10" fillId="0" borderId="0" xfId="0" applyNumberFormat="1" applyFont="1"/>
    <xf numFmtId="1" fontId="11" fillId="0" borderId="0" xfId="0" applyNumberFormat="1" applyFont="1" applyProtection="1">
      <protection hidden="1"/>
    </xf>
    <xf numFmtId="2" fontId="11" fillId="0" borderId="0" xfId="0" applyNumberFormat="1" applyFont="1" applyProtection="1">
      <protection hidden="1"/>
    </xf>
    <xf numFmtId="1" fontId="11" fillId="0" borderId="0" xfId="0" applyNumberFormat="1" applyFont="1" applyAlignment="1" applyProtection="1">
      <alignment horizontal="left"/>
      <protection hidden="1"/>
    </xf>
    <xf numFmtId="1" fontId="10" fillId="0" borderId="0" xfId="0" applyNumberFormat="1" applyFont="1" applyProtection="1">
      <protection hidden="1"/>
    </xf>
    <xf numFmtId="0" fontId="11" fillId="0" borderId="0" xfId="0" applyFont="1"/>
    <xf numFmtId="0" fontId="12" fillId="0" borderId="0" xfId="0" applyFont="1" applyAlignment="1">
      <alignment vertical="center"/>
    </xf>
    <xf numFmtId="1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0" xfId="0" applyNumberFormat="1" applyFont="1" applyProtection="1">
      <protection hidden="1"/>
    </xf>
    <xf numFmtId="1" fontId="13" fillId="0" borderId="0" xfId="0" applyNumberFormat="1" applyFont="1"/>
    <xf numFmtId="1" fontId="12" fillId="0" borderId="0" xfId="0" applyNumberFormat="1" applyFont="1"/>
    <xf numFmtId="1" fontId="12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0" xfId="0" applyNumberFormat="1" applyFont="1" applyProtection="1">
      <protection hidden="1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2" fillId="4" borderId="0" xfId="0" applyNumberFormat="1" applyFont="1" applyFill="1" applyAlignment="1" applyProtection="1">
      <alignment vertical="center"/>
      <protection locked="0"/>
    </xf>
    <xf numFmtId="1" fontId="13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" fontId="14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1" fontId="6" fillId="0" borderId="0" xfId="0" applyNumberFormat="1" applyFont="1" applyAlignment="1" applyProtection="1">
      <alignment vertical="center"/>
      <protection hidden="1"/>
    </xf>
    <xf numFmtId="1" fontId="4" fillId="0" borderId="0" xfId="0" applyNumberFormat="1" applyFont="1" applyAlignment="1" applyProtection="1">
      <alignment vertical="center"/>
      <protection hidden="1"/>
    </xf>
    <xf numFmtId="1" fontId="15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" fontId="15" fillId="0" borderId="0" xfId="0" applyNumberFormat="1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vertical="center"/>
      <protection hidden="1"/>
    </xf>
    <xf numFmtId="1" fontId="12" fillId="4" borderId="0" xfId="0" applyNumberFormat="1" applyFont="1" applyFill="1" applyAlignment="1" applyProtection="1">
      <alignment horizontal="right" vertical="center" wrapText="1"/>
      <protection locked="0"/>
    </xf>
    <xf numFmtId="1" fontId="12" fillId="0" borderId="0" xfId="0" applyNumberFormat="1" applyFont="1" applyAlignment="1">
      <alignment horizontal="right" vertical="center" wrapText="1"/>
    </xf>
    <xf numFmtId="2" fontId="11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right" vertical="center"/>
    </xf>
    <xf numFmtId="2" fontId="14" fillId="0" borderId="0" xfId="0" applyNumberFormat="1" applyFont="1" applyAlignment="1" applyProtection="1">
      <alignment horizontal="right" vertical="center"/>
      <protection hidden="1"/>
    </xf>
    <xf numFmtId="1" fontId="13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center" vertical="center"/>
    </xf>
    <xf numFmtId="2" fontId="6" fillId="0" borderId="0" xfId="0" applyNumberFormat="1" applyFont="1" applyAlignment="1" applyProtection="1">
      <alignment vertical="center"/>
      <protection hidden="1"/>
    </xf>
  </cellXfs>
  <cellStyles count="10">
    <cellStyle name="Ergebnis 2" xfId="1" xr:uid="{00000000-0005-0000-0000-000000000000}"/>
    <cellStyle name="Standard" xfId="0" builtinId="0"/>
    <cellStyle name="Standard 2" xfId="2" xr:uid="{00000000-0005-0000-0000-000002000000}"/>
    <cellStyle name="Standard 2 2" xfId="3" xr:uid="{00000000-0005-0000-0000-000003000000}"/>
    <cellStyle name="Standard 2 3" xfId="4" xr:uid="{00000000-0005-0000-0000-000004000000}"/>
    <cellStyle name="Standard 2 4" xfId="5" xr:uid="{00000000-0005-0000-0000-000005000000}"/>
    <cellStyle name="Standard 3" xfId="6" xr:uid="{00000000-0005-0000-0000-000006000000}"/>
    <cellStyle name="Standard 4" xfId="7" xr:uid="{00000000-0005-0000-0000-000007000000}"/>
    <cellStyle name="Standard 5" xfId="8" xr:uid="{00000000-0005-0000-0000-000008000000}"/>
    <cellStyle name="Standard 6" xfId="9" xr:uid="{00000000-0005-0000-0000-000009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17</xdr:row>
      <xdr:rowOff>9524</xdr:rowOff>
    </xdr:from>
    <xdr:ext cx="8448676" cy="529590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A1F3BF7-FD07-FAFD-44B3-C88F132F41AC}"/>
            </a:ext>
          </a:extLst>
        </xdr:cNvPr>
        <xdr:cNvSpPr txBox="1"/>
      </xdr:nvSpPr>
      <xdr:spPr>
        <a:xfrm>
          <a:off x="457199" y="3505199"/>
          <a:ext cx="8448676" cy="5295902"/>
        </a:xfrm>
        <a:prstGeom prst="rect">
          <a:avLst/>
        </a:prstGeom>
        <a:solidFill>
          <a:schemeClr val="lt1"/>
        </a:solidFill>
        <a:ln w="19050" cmpd="sng">
          <a:solidFill>
            <a:schemeClr val="accent1">
              <a:alpha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Industriekaufmann/Industriekauffrau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12. März 2024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15 – wie folgt bewertet worden sind: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3. in mindestens zwei Prüfungsbereichen von Teil 2 mit mindestens „ausreichend“ und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4. in keinem Prüfungsbereich von Teil 2 mit „ungenügend“.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Dem Antrag ist stattzugeben,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a) „Marketing, Vertrieb, Personalwesen und kaufmännische Steuerung und Kontrolle“ 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oder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b) „Wirtschafts- und Sozialkunde“,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2. wenn der Prüfungsbereich nach Nummer 1 Buchstabe a oder Buchstabe b schlechter als mit „ausreichend“ bewertet worden ist und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Die mündliche Ergänzungsprüfung darf nur in einem der Prüfungsbereiche nach Satz 1 Nummer 1 Buchstabe a oder Buchstabe b durchgeführt werden.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MEPR = mündliche Ergänzungsprüfung</a:t>
          </a:r>
        </a:p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23"/>
  <sheetViews>
    <sheetView workbookViewId="0">
      <selection activeCell="C3" sqref="C3"/>
    </sheetView>
  </sheetViews>
  <sheetFormatPr baseColWidth="10" defaultColWidth="11.5703125" defaultRowHeight="12" x14ac:dyDescent="0.2"/>
  <cols>
    <col min="1" max="1" width="7.7109375" style="1" customWidth="1"/>
    <col min="2" max="2" width="20.42578125" style="1" customWidth="1"/>
    <col min="3" max="4" width="7.7109375" style="1" customWidth="1"/>
    <col min="5" max="5" width="10.28515625" style="1" customWidth="1"/>
    <col min="6" max="6" width="7.7109375" style="1" customWidth="1"/>
    <col min="7" max="7" width="10.28515625" style="1" customWidth="1"/>
    <col min="8" max="9" width="7.7109375" style="1" customWidth="1"/>
    <col min="10" max="11" width="4.140625" style="1" customWidth="1"/>
    <col min="12" max="15" width="11.28515625" style="1" customWidth="1"/>
    <col min="16" max="16384" width="11.5703125" style="1"/>
  </cols>
  <sheetData>
    <row r="1" spans="1:64" x14ac:dyDescent="0.2">
      <c r="A1" s="2" t="s">
        <v>0</v>
      </c>
      <c r="B1" s="2" t="s">
        <v>1</v>
      </c>
      <c r="C1" s="2" t="s">
        <v>2</v>
      </c>
      <c r="D1" s="2"/>
      <c r="E1" s="2" t="s">
        <v>3</v>
      </c>
      <c r="F1" s="2" t="s">
        <v>4</v>
      </c>
      <c r="G1" s="2" t="s">
        <v>5</v>
      </c>
      <c r="H1" s="2" t="s">
        <v>2</v>
      </c>
      <c r="I1" s="2" t="s">
        <v>6</v>
      </c>
      <c r="J1" s="44" t="s">
        <v>7</v>
      </c>
      <c r="K1" s="44"/>
      <c r="L1" s="3" t="s">
        <v>8</v>
      </c>
      <c r="M1" s="4" t="s">
        <v>9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x14ac:dyDescent="0.2">
      <c r="A2" s="5">
        <v>6605</v>
      </c>
      <c r="B2" s="5" t="s">
        <v>10</v>
      </c>
      <c r="C2" s="5"/>
      <c r="D2" s="5"/>
      <c r="E2" s="5"/>
      <c r="F2" s="2"/>
      <c r="G2" s="5"/>
      <c r="H2" s="5"/>
      <c r="I2" s="2"/>
      <c r="J2" s="5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x14ac:dyDescent="0.2">
      <c r="A3" s="6">
        <v>8753</v>
      </c>
      <c r="B3" s="7" t="s">
        <v>11</v>
      </c>
      <c r="C3" s="8"/>
      <c r="D3" s="5"/>
      <c r="E3" s="6" t="str">
        <f>IF(ISNUMBER(C3),ROUND(C3,$A$7),"")</f>
        <v/>
      </c>
      <c r="F3" s="9">
        <v>25</v>
      </c>
      <c r="G3" s="6" t="str">
        <f>IF(ISNUMBER(E3),ROUND(E3*F3,$A$7),"")</f>
        <v/>
      </c>
      <c r="H3" s="6" t="str">
        <f>IF(ISNUMBER(E3),ROUND(E3,$A$7),"")</f>
        <v/>
      </c>
      <c r="I3" s="9" t="str">
        <f t="shared" ref="I3:I4" si="0">IF(ISNUMBER(H3),VLOOKUP(ROUND(H3,$A$7),$A$18:$B$23,2,TRUE),"")</f>
        <v/>
      </c>
      <c r="J3" s="10" t="str">
        <f>IF(ISNUMBER(H3),IF(H3&gt;-0.1,1,2),"")</f>
        <v/>
      </c>
      <c r="K3" s="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x14ac:dyDescent="0.2">
      <c r="A4" s="6">
        <v>6713</v>
      </c>
      <c r="B4" s="6" t="s">
        <v>12</v>
      </c>
      <c r="D4" s="5"/>
      <c r="E4" s="6"/>
      <c r="F4" s="9"/>
      <c r="G4" s="6" t="str">
        <f>IF(ISNUMBER(G3),ROUND(G3,$A$7),"")</f>
        <v/>
      </c>
      <c r="H4" s="6" t="str">
        <f>IF(ISNUMBER(G4),ROUND(G4/F3,$A$7),"")</f>
        <v/>
      </c>
      <c r="I4" s="9" t="str">
        <f t="shared" si="0"/>
        <v/>
      </c>
      <c r="J4" s="10" t="str">
        <f>IF(ISNUMBER(H3),IF(H3&gt;-0.1,1,2),"")</f>
        <v/>
      </c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x14ac:dyDescent="0.2">
      <c r="C5" s="5"/>
      <c r="D5" s="5"/>
      <c r="E5" s="5"/>
      <c r="F5" s="5"/>
      <c r="G5" s="5"/>
      <c r="H5" s="5"/>
      <c r="I5" s="2"/>
      <c r="J5" s="45" t="str">
        <f>IF(ISNUMBER(I4),IF(A14,IF(I4&lt;5,6,6),7),"")</f>
        <v/>
      </c>
      <c r="K5" s="4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x14ac:dyDescent="0.2">
      <c r="A6" s="4" t="s">
        <v>9</v>
      </c>
      <c r="B6" s="4"/>
      <c r="C6" s="4">
        <f>C3</f>
        <v>0</v>
      </c>
      <c r="D6" s="4">
        <f>C3</f>
        <v>0</v>
      </c>
      <c r="E6" s="4" t="e">
        <f>(H3,H4)</f>
        <v>#VALUE!</v>
      </c>
      <c r="F6" s="4" t="e">
        <f>(I3,I4)</f>
        <v>#VALUE!</v>
      </c>
      <c r="G6" s="4" t="str">
        <f>J3</f>
        <v/>
      </c>
      <c r="H6" s="4"/>
      <c r="I6" s="4" t="str">
        <f>J5</f>
        <v/>
      </c>
      <c r="J6" s="4"/>
      <c r="K6" s="4">
        <f>C3</f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x14ac:dyDescent="0.2">
      <c r="A7" s="4">
        <v>0</v>
      </c>
      <c r="B7" s="11" t="s">
        <v>13</v>
      </c>
      <c r="C7" s="12" t="s">
        <v>14</v>
      </c>
      <c r="D7" s="12" t="s">
        <v>15</v>
      </c>
      <c r="E7" s="12" t="s">
        <v>2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2" t="s">
        <v>22</v>
      </c>
      <c r="M7" s="12" t="s">
        <v>23</v>
      </c>
      <c r="N7" s="12" t="s">
        <v>24</v>
      </c>
      <c r="O7" s="12" t="s">
        <v>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x14ac:dyDescent="0.2">
      <c r="A8" s="4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x14ac:dyDescent="0.2">
      <c r="A9" s="4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spans="1:64" x14ac:dyDescent="0.2">
      <c r="A12" s="4"/>
      <c r="B12" s="3" t="s">
        <v>25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4" x14ac:dyDescent="0.2">
      <c r="A13" s="12" t="b">
        <f>ISNUMBER(I4)</f>
        <v>0</v>
      </c>
      <c r="B13" s="12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x14ac:dyDescent="0.2">
      <c r="A14" s="12" t="b">
        <f>AND(A13:A13)</f>
        <v>0</v>
      </c>
      <c r="B14" s="12" t="s">
        <v>27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6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x14ac:dyDescent="0.2">
      <c r="A17" s="4"/>
      <c r="B17" s="3" t="s">
        <v>28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pans="1:64" x14ac:dyDescent="0.2">
      <c r="A18" s="4">
        <v>0</v>
      </c>
      <c r="B18" s="4">
        <v>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x14ac:dyDescent="0.2">
      <c r="A19" s="4">
        <v>30</v>
      </c>
      <c r="B19" s="4">
        <v>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x14ac:dyDescent="0.2">
      <c r="A20" s="4">
        <v>50</v>
      </c>
      <c r="B20" s="4">
        <v>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64" x14ac:dyDescent="0.2">
      <c r="A21" s="4">
        <v>67</v>
      </c>
      <c r="B21" s="4">
        <v>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x14ac:dyDescent="0.2">
      <c r="A22" s="4">
        <v>81</v>
      </c>
      <c r="B22" s="4">
        <v>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x14ac:dyDescent="0.2">
      <c r="A23" s="4">
        <v>92</v>
      </c>
      <c r="B23" s="4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</row>
    <row r="24" spans="1:6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6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</row>
    <row r="27" spans="1:6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  <row r="29" spans="1:6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6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</row>
    <row r="31" spans="1:6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</row>
    <row r="35" spans="1:64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</row>
    <row r="38" spans="1:6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6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</row>
    <row r="40" spans="1:6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6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</row>
    <row r="44" spans="1:6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6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6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6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6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6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6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6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6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6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6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6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6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</row>
    <row r="61" spans="1:6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</row>
    <row r="62" spans="1:6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</row>
    <row r="63" spans="1:6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</row>
    <row r="64" spans="1:6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</row>
    <row r="65" spans="1:6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</row>
    <row r="66" spans="1:6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4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</row>
    <row r="71" spans="1:64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</row>
    <row r="72" spans="1:64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4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</row>
    <row r="107" spans="1:64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</row>
    <row r="108" spans="1:64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</row>
    <row r="109" spans="1:64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  <row r="113" spans="1:64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</row>
    <row r="114" spans="1:64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</row>
    <row r="115" spans="1:64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</row>
    <row r="116" spans="1:64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</row>
    <row r="117" spans="1:64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</row>
    <row r="118" spans="1:64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</row>
    <row r="119" spans="1:64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</row>
    <row r="120" spans="1:64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</row>
    <row r="121" spans="1:64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</row>
    <row r="122" spans="1:64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</row>
    <row r="123" spans="1:64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</row>
    <row r="124" spans="1:64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</row>
    <row r="125" spans="1:64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</row>
    <row r="126" spans="1:64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</row>
    <row r="127" spans="1:64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</row>
    <row r="128" spans="1:64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</row>
    <row r="129" spans="1:64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</row>
    <row r="130" spans="1:64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</row>
    <row r="131" spans="1:64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</row>
    <row r="132" spans="1:64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</row>
    <row r="133" spans="1:64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</row>
    <row r="134" spans="1:64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</row>
    <row r="135" spans="1:64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</row>
    <row r="136" spans="1:64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</row>
    <row r="137" spans="1:64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</row>
    <row r="138" spans="1:64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</row>
    <row r="139" spans="1:64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</row>
    <row r="140" spans="1:64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</row>
    <row r="141" spans="1:64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</row>
    <row r="142" spans="1:64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</row>
    <row r="144" spans="1:64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</row>
    <row r="145" spans="1:64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</row>
    <row r="146" spans="1:64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</row>
    <row r="147" spans="1:64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</row>
    <row r="148" spans="1:64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</row>
    <row r="149" spans="1:64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</row>
    <row r="150" spans="1:64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</row>
    <row r="151" spans="1:64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</row>
    <row r="152" spans="1:64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</row>
    <row r="153" spans="1:64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</row>
    <row r="154" spans="1:64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</row>
    <row r="155" spans="1:64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</row>
    <row r="156" spans="1:64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</row>
    <row r="157" spans="1:64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</row>
    <row r="158" spans="1:64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</row>
    <row r="159" spans="1:64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</row>
    <row r="160" spans="1:64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</row>
    <row r="161" spans="1:64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</row>
    <row r="162" spans="1:64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</row>
    <row r="163" spans="1:64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4" spans="1:64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</row>
    <row r="165" spans="1:64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</row>
    <row r="166" spans="1:64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</row>
    <row r="167" spans="1:64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</row>
    <row r="168" spans="1:64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</row>
    <row r="169" spans="1:64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</row>
    <row r="170" spans="1:64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</row>
    <row r="171" spans="1:64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</row>
    <row r="172" spans="1:64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</row>
    <row r="173" spans="1:64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</row>
    <row r="174" spans="1:64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</row>
    <row r="175" spans="1:64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</row>
    <row r="176" spans="1:64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</row>
    <row r="177" spans="1:64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</row>
    <row r="178" spans="1:64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</row>
    <row r="179" spans="1:64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</row>
    <row r="180" spans="1:64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</row>
    <row r="181" spans="1:64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</row>
    <row r="182" spans="1:64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</row>
    <row r="183" spans="1:64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</row>
    <row r="184" spans="1:64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</row>
    <row r="185" spans="1:64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</row>
    <row r="186" spans="1:64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</row>
    <row r="187" spans="1:64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</row>
    <row r="188" spans="1:64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</row>
    <row r="189" spans="1:64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</row>
    <row r="190" spans="1:64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</row>
    <row r="191" spans="1:64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</row>
    <row r="192" spans="1:64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</row>
    <row r="193" spans="1:64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4" spans="1:64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</row>
    <row r="195" spans="1:64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</row>
    <row r="196" spans="1:64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</row>
    <row r="197" spans="1:64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</row>
    <row r="198" spans="1:64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199" spans="1:64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</row>
    <row r="200" spans="1:64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</row>
    <row r="201" spans="1:64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</row>
    <row r="202" spans="1:64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</row>
    <row r="203" spans="1:64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</row>
    <row r="204" spans="1:64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</row>
    <row r="205" spans="1:64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</row>
    <row r="206" spans="1:64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</row>
    <row r="207" spans="1:64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</row>
    <row r="208" spans="1:64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</row>
    <row r="209" spans="1:64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</row>
    <row r="210" spans="1:64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</row>
    <row r="211" spans="1:64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</row>
    <row r="212" spans="1:64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</row>
    <row r="213" spans="1:64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</row>
    <row r="214" spans="1:64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</row>
    <row r="215" spans="1:64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</row>
    <row r="216" spans="1:64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</row>
    <row r="217" spans="1:64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</row>
    <row r="218" spans="1:64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</row>
    <row r="219" spans="1:64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</row>
    <row r="220" spans="1:64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</row>
    <row r="221" spans="1:64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</row>
    <row r="222" spans="1:64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</row>
    <row r="223" spans="1:64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</row>
    <row r="224" spans="1:64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</row>
    <row r="225" spans="1:64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6" spans="1:64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</row>
    <row r="227" spans="1:64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</row>
    <row r="228" spans="1:64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</row>
    <row r="229" spans="1:64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</row>
    <row r="230" spans="1:64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</row>
    <row r="231" spans="1:64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</row>
    <row r="232" spans="1:64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</row>
    <row r="233" spans="1:64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</row>
    <row r="234" spans="1:64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</row>
    <row r="235" spans="1:64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</row>
    <row r="236" spans="1:64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</row>
    <row r="237" spans="1:64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</row>
    <row r="238" spans="1:64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</row>
    <row r="239" spans="1:64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</row>
    <row r="240" spans="1:64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</row>
    <row r="241" spans="1:64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</row>
    <row r="242" spans="1:64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</row>
    <row r="243" spans="1:64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4" spans="1:64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</row>
    <row r="245" spans="1:64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</row>
    <row r="246" spans="1:64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</row>
    <row r="247" spans="1:64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</row>
    <row r="248" spans="1:64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49" spans="1:64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</row>
    <row r="250" spans="1:64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</row>
    <row r="251" spans="1:64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</row>
    <row r="252" spans="1:64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</row>
    <row r="253" spans="1:64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</row>
    <row r="254" spans="1:64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</row>
    <row r="255" spans="1:64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</row>
    <row r="256" spans="1:64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</row>
    <row r="257" spans="1:64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</row>
    <row r="258" spans="1:64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</row>
    <row r="259" spans="1:64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</row>
    <row r="260" spans="1:64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</row>
    <row r="261" spans="1:64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</row>
    <row r="262" spans="1:64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</row>
    <row r="263" spans="1:64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</row>
    <row r="264" spans="1:64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</row>
    <row r="265" spans="1:64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</row>
    <row r="266" spans="1:64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</row>
    <row r="267" spans="1:64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</row>
    <row r="268" spans="1:64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</row>
    <row r="269" spans="1:64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</row>
    <row r="270" spans="1:64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</row>
    <row r="271" spans="1:64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</row>
    <row r="272" spans="1:64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</row>
    <row r="273" spans="1:64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</row>
    <row r="274" spans="1:64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</row>
    <row r="275" spans="1:64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</row>
    <row r="276" spans="1:64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</row>
    <row r="277" spans="1:64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</row>
    <row r="278" spans="1:64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</row>
    <row r="279" spans="1:64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</row>
    <row r="280" spans="1:64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</row>
    <row r="281" spans="1:64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</row>
    <row r="282" spans="1:64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</row>
    <row r="283" spans="1:64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</row>
    <row r="284" spans="1:64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</row>
    <row r="285" spans="1:64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</row>
    <row r="286" spans="1:64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</row>
    <row r="287" spans="1:64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</row>
    <row r="288" spans="1:64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</row>
    <row r="289" spans="1:64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</row>
    <row r="290" spans="1:64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</row>
    <row r="291" spans="1:64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</row>
    <row r="292" spans="1:64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</row>
    <row r="293" spans="1:64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</row>
    <row r="294" spans="1:64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</row>
    <row r="295" spans="1:64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</row>
    <row r="296" spans="1:64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</row>
    <row r="297" spans="1:64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</row>
    <row r="298" spans="1:64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</row>
    <row r="299" spans="1:64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</row>
    <row r="300" spans="1:64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</row>
    <row r="301" spans="1:64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</row>
    <row r="302" spans="1:64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</row>
    <row r="303" spans="1:64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</row>
    <row r="304" spans="1:64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</row>
    <row r="305" spans="1:64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</row>
    <row r="306" spans="1:64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</row>
    <row r="307" spans="1:64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</row>
    <row r="308" spans="1:64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</row>
    <row r="309" spans="1:64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</row>
    <row r="310" spans="1:64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</row>
    <row r="311" spans="1:64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</row>
    <row r="312" spans="1:64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</row>
    <row r="313" spans="1:64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</row>
    <row r="314" spans="1:64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</row>
    <row r="315" spans="1:64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</row>
    <row r="316" spans="1:64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</row>
    <row r="317" spans="1:64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</row>
    <row r="318" spans="1:64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</row>
    <row r="319" spans="1:64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</row>
    <row r="320" spans="1:64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</row>
    <row r="321" spans="1:64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</row>
    <row r="322" spans="1:64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</row>
    <row r="323" spans="1:64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</row>
    <row r="324" spans="1:64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</row>
    <row r="325" spans="1:64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</row>
    <row r="326" spans="1:64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</row>
    <row r="327" spans="1:64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</row>
    <row r="328" spans="1:64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</row>
    <row r="329" spans="1:64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</row>
    <row r="330" spans="1:64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</row>
    <row r="331" spans="1:64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</row>
    <row r="332" spans="1:64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</row>
    <row r="333" spans="1:64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</row>
    <row r="334" spans="1:64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</row>
    <row r="335" spans="1:64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</row>
    <row r="336" spans="1:64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</row>
    <row r="337" spans="1:64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</row>
    <row r="338" spans="1:64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</row>
    <row r="339" spans="1:64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</row>
    <row r="340" spans="1:64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</row>
    <row r="341" spans="1:64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</row>
    <row r="342" spans="1:64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</row>
    <row r="343" spans="1:64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</row>
    <row r="344" spans="1:64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</row>
    <row r="345" spans="1:64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</row>
    <row r="346" spans="1:64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</row>
    <row r="347" spans="1:64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</row>
    <row r="348" spans="1:64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</row>
    <row r="349" spans="1:64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</row>
    <row r="350" spans="1:64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</row>
    <row r="351" spans="1:6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</row>
    <row r="352" spans="1:64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</row>
    <row r="353" spans="1:6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</row>
    <row r="354" spans="1:6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</row>
    <row r="355" spans="1:6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</row>
    <row r="356" spans="1:6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</row>
    <row r="357" spans="1:64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</row>
    <row r="358" spans="1:64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</row>
    <row r="359" spans="1:64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</row>
    <row r="360" spans="1:64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</row>
    <row r="361" spans="1:64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</row>
    <row r="362" spans="1:6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</row>
    <row r="363" spans="1:64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</row>
    <row r="364" spans="1:64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</row>
    <row r="365" spans="1:64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</row>
    <row r="366" spans="1:64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</row>
    <row r="367" spans="1:64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</row>
    <row r="368" spans="1:64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</row>
    <row r="369" spans="1:64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</row>
    <row r="370" spans="1:64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</row>
    <row r="371" spans="1:64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</row>
    <row r="372" spans="1:64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</row>
    <row r="373" spans="1:64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</row>
    <row r="374" spans="1:64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</row>
    <row r="375" spans="1:64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</row>
    <row r="376" spans="1:64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</row>
    <row r="377" spans="1:64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</row>
    <row r="378" spans="1:64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</row>
    <row r="379" spans="1:64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</row>
    <row r="380" spans="1:64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</row>
    <row r="381" spans="1:64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</row>
    <row r="382" spans="1:64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</row>
    <row r="383" spans="1:64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</row>
    <row r="384" spans="1:64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</row>
    <row r="385" spans="1:64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</row>
    <row r="386" spans="1:64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</row>
    <row r="387" spans="1:64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</row>
    <row r="388" spans="1:64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</row>
    <row r="389" spans="1:64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</row>
    <row r="390" spans="1:64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</row>
    <row r="391" spans="1:64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</row>
    <row r="392" spans="1:64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</row>
    <row r="393" spans="1:64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</row>
    <row r="394" spans="1:64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</row>
    <row r="395" spans="1:64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</row>
    <row r="396" spans="1:64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</row>
    <row r="397" spans="1:64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</row>
    <row r="398" spans="1:64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</row>
    <row r="399" spans="1:64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</row>
    <row r="400" spans="1:64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</row>
    <row r="401" spans="1:64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</row>
    <row r="402" spans="1:64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</row>
    <row r="403" spans="1:64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</row>
    <row r="404" spans="1:64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</row>
    <row r="405" spans="1:64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</row>
    <row r="406" spans="1:64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</row>
    <row r="407" spans="1:64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</row>
    <row r="408" spans="1:64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</row>
    <row r="409" spans="1:64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</row>
    <row r="410" spans="1:64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</row>
    <row r="411" spans="1:64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</row>
    <row r="412" spans="1:64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</row>
    <row r="413" spans="1:64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</row>
    <row r="414" spans="1:64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</row>
    <row r="415" spans="1:64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</row>
    <row r="416" spans="1:64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</row>
    <row r="417" spans="1:64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</row>
    <row r="418" spans="1:64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</row>
    <row r="419" spans="1:64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</row>
    <row r="420" spans="1:64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</row>
    <row r="421" spans="1:64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</row>
    <row r="422" spans="1:64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</row>
    <row r="423" spans="1:64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</row>
    <row r="424" spans="1:64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</row>
    <row r="425" spans="1:64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</row>
    <row r="426" spans="1:64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</row>
    <row r="427" spans="1:64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</row>
    <row r="428" spans="1:64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</row>
    <row r="429" spans="1:64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</row>
    <row r="430" spans="1:64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</row>
    <row r="431" spans="1:64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</row>
    <row r="432" spans="1:64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</row>
    <row r="433" spans="1:64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</row>
    <row r="434" spans="1:64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</row>
    <row r="435" spans="1:64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</row>
    <row r="436" spans="1:64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</row>
    <row r="437" spans="1:64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</row>
    <row r="438" spans="1:64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</row>
    <row r="439" spans="1:64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</row>
    <row r="440" spans="1:64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</row>
    <row r="441" spans="1:64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</row>
    <row r="442" spans="1:64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</row>
    <row r="443" spans="1:64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</row>
    <row r="444" spans="1:64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</row>
    <row r="445" spans="1:64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</row>
    <row r="446" spans="1:64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</row>
    <row r="447" spans="1:64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</row>
    <row r="448" spans="1:64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</row>
    <row r="449" spans="1:64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</row>
    <row r="450" spans="1:64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</row>
    <row r="451" spans="1:64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</row>
    <row r="452" spans="1:64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</row>
    <row r="453" spans="1:64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</row>
    <row r="454" spans="1:64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</row>
    <row r="455" spans="1:64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</row>
    <row r="456" spans="1:64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</row>
    <row r="457" spans="1:64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</row>
    <row r="458" spans="1:64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</row>
    <row r="459" spans="1:64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</row>
    <row r="460" spans="1:64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</row>
    <row r="461" spans="1:64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</row>
    <row r="462" spans="1:64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</row>
    <row r="463" spans="1:64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</row>
    <row r="464" spans="1:64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</row>
    <row r="465" spans="1:64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</row>
    <row r="466" spans="1:64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</row>
    <row r="467" spans="1:64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</row>
    <row r="468" spans="1:64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</row>
    <row r="469" spans="1:64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</row>
    <row r="470" spans="1:64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</row>
    <row r="471" spans="1:64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</row>
    <row r="472" spans="1:64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</row>
    <row r="473" spans="1:64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</row>
    <row r="474" spans="1:64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</row>
    <row r="475" spans="1:64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</row>
    <row r="476" spans="1:64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</row>
    <row r="477" spans="1:64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</row>
    <row r="478" spans="1:64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</row>
    <row r="479" spans="1:64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</row>
    <row r="480" spans="1:64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</row>
    <row r="481" spans="1:64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</row>
    <row r="482" spans="1:64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</row>
    <row r="483" spans="1:64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</row>
    <row r="484" spans="1:64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</row>
    <row r="485" spans="1:64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</row>
    <row r="486" spans="1:64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</row>
    <row r="487" spans="1:64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</row>
    <row r="488" spans="1:64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</row>
    <row r="489" spans="1:64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</row>
    <row r="490" spans="1:64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</row>
    <row r="491" spans="1:64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</row>
    <row r="492" spans="1:64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</row>
    <row r="493" spans="1:64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</row>
    <row r="494" spans="1:64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</row>
    <row r="495" spans="1:64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</row>
    <row r="496" spans="1:64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</row>
    <row r="497" spans="1:64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</row>
    <row r="498" spans="1:64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</row>
    <row r="499" spans="1:64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</row>
    <row r="500" spans="1:64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</row>
    <row r="501" spans="1:64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</row>
    <row r="502" spans="1:64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</row>
    <row r="503" spans="1:64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</row>
    <row r="504" spans="1:64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</row>
    <row r="505" spans="1:64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</row>
    <row r="506" spans="1:64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</row>
    <row r="507" spans="1:64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</row>
    <row r="508" spans="1:64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</row>
    <row r="509" spans="1:64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</row>
    <row r="510" spans="1:64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</row>
    <row r="511" spans="1:64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</row>
    <row r="512" spans="1:64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</row>
    <row r="513" spans="1:64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</row>
    <row r="514" spans="1:64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</row>
    <row r="515" spans="1:64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</row>
    <row r="516" spans="1:64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</row>
    <row r="517" spans="1:64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</row>
    <row r="518" spans="1:64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</row>
    <row r="519" spans="1:64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</row>
    <row r="520" spans="1:64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</row>
    <row r="521" spans="1:64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</row>
    <row r="522" spans="1:64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</row>
    <row r="523" spans="1:64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</row>
    <row r="524" spans="1:64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</row>
    <row r="525" spans="1:64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</row>
    <row r="526" spans="1:64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</row>
    <row r="527" spans="1:64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</row>
    <row r="528" spans="1:64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</row>
    <row r="529" spans="1:64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</row>
    <row r="530" spans="1:64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</row>
    <row r="531" spans="1:64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</row>
    <row r="532" spans="1:64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</row>
    <row r="533" spans="1:64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</row>
    <row r="534" spans="1:64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</row>
    <row r="535" spans="1:64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</row>
    <row r="536" spans="1:64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</row>
    <row r="537" spans="1:64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</row>
    <row r="538" spans="1:64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</row>
    <row r="539" spans="1:64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</row>
    <row r="540" spans="1:64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</row>
    <row r="541" spans="1:64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</row>
    <row r="542" spans="1:64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</row>
    <row r="543" spans="1:64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</row>
    <row r="544" spans="1:64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</row>
    <row r="545" spans="1:64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</row>
    <row r="546" spans="1:64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</row>
    <row r="547" spans="1:64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</row>
    <row r="548" spans="1:64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</row>
    <row r="549" spans="1:64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</row>
    <row r="550" spans="1:64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</row>
    <row r="551" spans="1:64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</row>
    <row r="552" spans="1:64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</row>
    <row r="553" spans="1:64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</row>
    <row r="554" spans="1:64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</row>
    <row r="555" spans="1:64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</row>
    <row r="556" spans="1:64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</row>
    <row r="557" spans="1:64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</row>
    <row r="558" spans="1:64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</row>
    <row r="559" spans="1:64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</row>
    <row r="560" spans="1:64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</row>
    <row r="561" spans="1:64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</row>
    <row r="562" spans="1:64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</row>
    <row r="563" spans="1:64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</row>
    <row r="564" spans="1:64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</row>
    <row r="565" spans="1:64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</row>
    <row r="566" spans="1:64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</row>
    <row r="567" spans="1:64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</row>
    <row r="568" spans="1:64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</row>
    <row r="569" spans="1:64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</row>
    <row r="570" spans="1:64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</row>
    <row r="571" spans="1:64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</row>
    <row r="572" spans="1:64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</row>
    <row r="573" spans="1:64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</row>
    <row r="574" spans="1:64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</row>
    <row r="575" spans="1:64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</row>
    <row r="576" spans="1:64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</row>
    <row r="577" spans="1:64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</row>
    <row r="578" spans="1:64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</row>
    <row r="579" spans="1:64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</row>
    <row r="580" spans="1:64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</row>
    <row r="581" spans="1:64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</row>
    <row r="582" spans="1:64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</row>
    <row r="583" spans="1:64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</row>
    <row r="584" spans="1:64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</row>
    <row r="585" spans="1:64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</row>
    <row r="586" spans="1:64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</row>
    <row r="587" spans="1:64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</row>
    <row r="588" spans="1:64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</row>
    <row r="589" spans="1:64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</row>
    <row r="590" spans="1:64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</row>
    <row r="591" spans="1:64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</row>
    <row r="592" spans="1:64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</row>
    <row r="593" spans="1:64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</row>
    <row r="594" spans="1:64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</row>
    <row r="595" spans="1:64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</row>
    <row r="596" spans="1:64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</row>
    <row r="597" spans="1:64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</row>
    <row r="598" spans="1:64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</row>
    <row r="599" spans="1:64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</row>
    <row r="600" spans="1:64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</row>
    <row r="601" spans="1:64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</row>
    <row r="602" spans="1:64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</row>
    <row r="603" spans="1:64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</row>
    <row r="604" spans="1:64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</row>
    <row r="605" spans="1:64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</row>
    <row r="606" spans="1:64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</row>
    <row r="607" spans="1:64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</row>
    <row r="608" spans="1:64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</row>
    <row r="609" spans="1:64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</row>
    <row r="610" spans="1:64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</row>
    <row r="611" spans="1:64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</row>
    <row r="612" spans="1:64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</row>
    <row r="613" spans="1:64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</row>
    <row r="614" spans="1:64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</row>
    <row r="615" spans="1:64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</row>
    <row r="616" spans="1:64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</row>
    <row r="617" spans="1:64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</row>
    <row r="618" spans="1:64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</row>
    <row r="619" spans="1:64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</row>
    <row r="620" spans="1:64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</row>
    <row r="621" spans="1:64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</row>
    <row r="622" spans="1:64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</row>
    <row r="623" spans="1:64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</row>
    <row r="624" spans="1:64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</row>
    <row r="625" spans="1:64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</row>
    <row r="626" spans="1:64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</row>
    <row r="627" spans="1:64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</row>
    <row r="628" spans="1:64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</row>
    <row r="629" spans="1:64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</row>
    <row r="630" spans="1:64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</row>
    <row r="631" spans="1:64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</row>
    <row r="632" spans="1:64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</row>
    <row r="633" spans="1:64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</row>
    <row r="634" spans="1:64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</row>
    <row r="635" spans="1:64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</row>
    <row r="636" spans="1:64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</row>
    <row r="637" spans="1:64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</row>
    <row r="638" spans="1:64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</row>
    <row r="639" spans="1:64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</row>
    <row r="640" spans="1:64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</row>
    <row r="641" spans="1:64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</row>
    <row r="642" spans="1:64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</row>
    <row r="643" spans="1:64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</row>
    <row r="644" spans="1:64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</row>
    <row r="645" spans="1:64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</row>
    <row r="646" spans="1:64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</row>
    <row r="647" spans="1:64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</row>
    <row r="648" spans="1:64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</row>
    <row r="649" spans="1:64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</row>
    <row r="650" spans="1:64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</row>
    <row r="651" spans="1:64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</row>
    <row r="652" spans="1:64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</row>
    <row r="653" spans="1:64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</row>
    <row r="654" spans="1:64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</row>
    <row r="655" spans="1:64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</row>
    <row r="656" spans="1:64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</row>
    <row r="657" spans="1:64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</row>
    <row r="658" spans="1:64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</row>
    <row r="659" spans="1:64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</row>
    <row r="660" spans="1:64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</row>
    <row r="661" spans="1:64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</row>
    <row r="662" spans="1:64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</row>
    <row r="663" spans="1:64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</row>
    <row r="664" spans="1:64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</row>
    <row r="665" spans="1:64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</row>
    <row r="666" spans="1:64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</row>
    <row r="667" spans="1:64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</row>
    <row r="668" spans="1:64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</row>
    <row r="669" spans="1:64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</row>
    <row r="670" spans="1:64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</row>
    <row r="671" spans="1:64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</row>
    <row r="672" spans="1:64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</row>
    <row r="673" spans="1:64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</row>
    <row r="674" spans="1:64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</row>
    <row r="675" spans="1:64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</row>
    <row r="676" spans="1:64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</row>
    <row r="677" spans="1:64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</row>
    <row r="678" spans="1:64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</row>
    <row r="679" spans="1:64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</row>
    <row r="680" spans="1:64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</row>
    <row r="681" spans="1:64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</row>
    <row r="682" spans="1:64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</row>
    <row r="683" spans="1:64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</row>
    <row r="684" spans="1:64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</row>
    <row r="685" spans="1:64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</row>
    <row r="686" spans="1:64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</row>
    <row r="687" spans="1:64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</row>
    <row r="688" spans="1:64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</row>
    <row r="689" spans="1:64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</row>
    <row r="690" spans="1:64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</row>
    <row r="691" spans="1:64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</row>
    <row r="692" spans="1:64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</row>
    <row r="693" spans="1:64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</row>
    <row r="694" spans="1:64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</row>
    <row r="695" spans="1:64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</row>
    <row r="696" spans="1:64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</row>
    <row r="697" spans="1:64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</row>
    <row r="698" spans="1:64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</row>
    <row r="699" spans="1:64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</row>
    <row r="700" spans="1:64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</row>
    <row r="701" spans="1:64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</row>
    <row r="702" spans="1:64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</row>
    <row r="703" spans="1:64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</row>
    <row r="704" spans="1:64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</row>
    <row r="705" spans="1:64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</row>
    <row r="706" spans="1:64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</row>
    <row r="707" spans="1:64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</row>
    <row r="708" spans="1:64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</row>
    <row r="709" spans="1:64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</row>
    <row r="710" spans="1:64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</row>
    <row r="711" spans="1:64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</row>
    <row r="712" spans="1:64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</row>
    <row r="713" spans="1:64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</row>
    <row r="714" spans="1:64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</row>
    <row r="715" spans="1:64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</row>
    <row r="716" spans="1:64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</row>
    <row r="717" spans="1:64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</row>
    <row r="718" spans="1:64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</row>
    <row r="719" spans="1:64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</row>
    <row r="720" spans="1:64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</row>
    <row r="721" spans="1:64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</row>
    <row r="722" spans="1:64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</row>
    <row r="723" spans="1:64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</row>
    <row r="724" spans="1:64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</row>
    <row r="725" spans="1:64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</row>
    <row r="726" spans="1:64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</row>
    <row r="727" spans="1:64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</row>
    <row r="728" spans="1:64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</row>
    <row r="729" spans="1:64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</row>
    <row r="730" spans="1:64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</row>
    <row r="731" spans="1:64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</row>
    <row r="732" spans="1:64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</row>
    <row r="733" spans="1:64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</row>
    <row r="734" spans="1:64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</row>
    <row r="735" spans="1:64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</row>
    <row r="736" spans="1:64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</row>
    <row r="737" spans="1:64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</row>
    <row r="738" spans="1:64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</row>
    <row r="739" spans="1:64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</row>
    <row r="740" spans="1:64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</row>
    <row r="741" spans="1:64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</row>
    <row r="742" spans="1:64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</row>
    <row r="743" spans="1:64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</row>
    <row r="744" spans="1:64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</row>
    <row r="745" spans="1:64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</row>
    <row r="746" spans="1:64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</row>
    <row r="747" spans="1:64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</row>
    <row r="748" spans="1:64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</row>
    <row r="749" spans="1:64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</row>
    <row r="750" spans="1:64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</row>
    <row r="751" spans="1:64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</row>
    <row r="752" spans="1:64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</row>
    <row r="753" spans="1:64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</row>
    <row r="754" spans="1:64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</row>
    <row r="755" spans="1:64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</row>
    <row r="756" spans="1:64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</row>
    <row r="757" spans="1:64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</row>
    <row r="758" spans="1:64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</row>
    <row r="759" spans="1:64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</row>
    <row r="760" spans="1:64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</row>
    <row r="761" spans="1:64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</row>
    <row r="762" spans="1:64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</row>
    <row r="763" spans="1:64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</row>
    <row r="764" spans="1:64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</row>
    <row r="765" spans="1:64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</row>
    <row r="766" spans="1:64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</row>
    <row r="767" spans="1:64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</row>
    <row r="768" spans="1:64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</row>
    <row r="769" spans="1:64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</row>
    <row r="770" spans="1:64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</row>
    <row r="771" spans="1:64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</row>
    <row r="772" spans="1:64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</row>
    <row r="773" spans="1:64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</row>
    <row r="774" spans="1:64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</row>
    <row r="775" spans="1:64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</row>
    <row r="776" spans="1:64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</row>
    <row r="777" spans="1:64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</row>
    <row r="778" spans="1:64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</row>
    <row r="779" spans="1:64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</row>
    <row r="780" spans="1:64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</row>
    <row r="781" spans="1:64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</row>
    <row r="782" spans="1:64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</row>
    <row r="783" spans="1:64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</row>
    <row r="784" spans="1:64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</row>
    <row r="785" spans="1:64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</row>
    <row r="786" spans="1:64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</row>
    <row r="787" spans="1:64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</row>
    <row r="788" spans="1:64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</row>
    <row r="789" spans="1:64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</row>
    <row r="790" spans="1:64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</row>
    <row r="791" spans="1:64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</row>
    <row r="792" spans="1:64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</row>
    <row r="793" spans="1:64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</row>
    <row r="794" spans="1:64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</row>
    <row r="795" spans="1:64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</row>
    <row r="796" spans="1:64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</row>
    <row r="797" spans="1:64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</row>
    <row r="798" spans="1:64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</row>
    <row r="799" spans="1:64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</row>
    <row r="800" spans="1:64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</row>
    <row r="801" spans="1:64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</row>
    <row r="802" spans="1:64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</row>
    <row r="803" spans="1:64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</row>
    <row r="804" spans="1:64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</row>
    <row r="805" spans="1:64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</row>
    <row r="806" spans="1:64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</row>
    <row r="807" spans="1:64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</row>
    <row r="808" spans="1:64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</row>
    <row r="809" spans="1:64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</row>
    <row r="810" spans="1:64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</row>
    <row r="811" spans="1:64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</row>
    <row r="812" spans="1:64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</row>
    <row r="813" spans="1:64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</row>
    <row r="814" spans="1:64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</row>
    <row r="815" spans="1:64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</row>
    <row r="816" spans="1:64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</row>
    <row r="817" spans="1:64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</row>
    <row r="818" spans="1:64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</row>
    <row r="819" spans="1:64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</row>
    <row r="820" spans="1:64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</row>
    <row r="821" spans="1:64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</row>
    <row r="822" spans="1:64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</row>
    <row r="823" spans="1:64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</row>
    <row r="824" spans="1:64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</row>
    <row r="825" spans="1:64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</row>
    <row r="826" spans="1:64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</row>
    <row r="827" spans="1:64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</row>
    <row r="828" spans="1:64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</row>
    <row r="829" spans="1:64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</row>
    <row r="830" spans="1:64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</row>
    <row r="831" spans="1:64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</row>
    <row r="832" spans="1:64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</row>
    <row r="833" spans="1:64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</row>
    <row r="834" spans="1:64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</row>
    <row r="835" spans="1:64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</row>
    <row r="836" spans="1:64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</row>
    <row r="837" spans="1:64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</row>
    <row r="838" spans="1:64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</row>
    <row r="839" spans="1:64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</row>
    <row r="840" spans="1:64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</row>
    <row r="841" spans="1:64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</row>
    <row r="842" spans="1:64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</row>
    <row r="843" spans="1:64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</row>
    <row r="844" spans="1:64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</row>
    <row r="845" spans="1:64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</row>
    <row r="846" spans="1:64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</row>
    <row r="847" spans="1:64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</row>
    <row r="848" spans="1:64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</row>
    <row r="849" spans="1:64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</row>
    <row r="850" spans="1:64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</row>
    <row r="851" spans="1:64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</row>
    <row r="852" spans="1:64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</row>
    <row r="853" spans="1:64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</row>
    <row r="854" spans="1:64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</row>
    <row r="855" spans="1:64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</row>
    <row r="856" spans="1:64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</row>
    <row r="857" spans="1:64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</row>
    <row r="858" spans="1:64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</row>
    <row r="859" spans="1:64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</row>
    <row r="860" spans="1:64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</row>
    <row r="861" spans="1:64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</row>
    <row r="862" spans="1:64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</row>
    <row r="863" spans="1:64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</row>
    <row r="864" spans="1:64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</row>
    <row r="865" spans="1:64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</row>
    <row r="866" spans="1:64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</row>
    <row r="867" spans="1:64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</row>
    <row r="868" spans="1:64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</row>
    <row r="869" spans="1:64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</row>
    <row r="870" spans="1:64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</row>
    <row r="871" spans="1:64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</row>
    <row r="872" spans="1:64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</row>
    <row r="873" spans="1:64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</row>
    <row r="874" spans="1:64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</row>
    <row r="875" spans="1:64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</row>
    <row r="876" spans="1:64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</row>
    <row r="877" spans="1:64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</row>
    <row r="878" spans="1:64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</row>
    <row r="879" spans="1:64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</row>
    <row r="880" spans="1:64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</row>
    <row r="881" spans="1:64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</row>
    <row r="882" spans="1:64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</row>
    <row r="883" spans="1:64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</row>
    <row r="884" spans="1:64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</row>
    <row r="885" spans="1:64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</row>
    <row r="886" spans="1:64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</row>
    <row r="887" spans="1:64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</row>
    <row r="888" spans="1:64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</row>
    <row r="889" spans="1:64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</row>
    <row r="890" spans="1:64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</row>
    <row r="891" spans="1:64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</row>
    <row r="892" spans="1:64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</row>
    <row r="893" spans="1:64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</row>
    <row r="894" spans="1:64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</row>
    <row r="895" spans="1:64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</row>
    <row r="896" spans="1:64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</row>
    <row r="897" spans="1:64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</row>
    <row r="898" spans="1:64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</row>
    <row r="899" spans="1:64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</row>
    <row r="900" spans="1:64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</row>
    <row r="901" spans="1:64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</row>
    <row r="902" spans="1:64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</row>
    <row r="903" spans="1:64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</row>
    <row r="904" spans="1:64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</row>
    <row r="905" spans="1:64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</row>
    <row r="906" spans="1:64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</row>
    <row r="907" spans="1:64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</row>
    <row r="908" spans="1:64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</row>
    <row r="909" spans="1:64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</row>
    <row r="910" spans="1:64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</row>
    <row r="911" spans="1:64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</row>
    <row r="912" spans="1:64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</row>
    <row r="913" spans="1:64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</row>
    <row r="914" spans="1:64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</row>
    <row r="915" spans="1:64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</row>
    <row r="916" spans="1:64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</row>
    <row r="917" spans="1:64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</row>
    <row r="918" spans="1:64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</row>
    <row r="919" spans="1:64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</row>
    <row r="920" spans="1:64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</row>
    <row r="921" spans="1:64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</row>
    <row r="922" spans="1:64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</row>
    <row r="923" spans="1:64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</row>
    <row r="924" spans="1:64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</row>
    <row r="925" spans="1:64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</row>
    <row r="926" spans="1:64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</row>
    <row r="927" spans="1:64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</row>
    <row r="928" spans="1:64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</row>
    <row r="929" spans="1:64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</row>
    <row r="930" spans="1:64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</row>
    <row r="931" spans="1:64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</row>
    <row r="932" spans="1:64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</row>
    <row r="933" spans="1:64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</row>
    <row r="934" spans="1:64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</row>
    <row r="935" spans="1:64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</row>
    <row r="936" spans="1:64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</row>
    <row r="937" spans="1:64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</row>
    <row r="938" spans="1:64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</row>
    <row r="939" spans="1:64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</row>
    <row r="940" spans="1:64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</row>
    <row r="941" spans="1:64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</row>
    <row r="942" spans="1:64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</row>
    <row r="943" spans="1:64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</row>
    <row r="944" spans="1:64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</row>
    <row r="945" spans="1:64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</row>
    <row r="946" spans="1:64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</row>
    <row r="947" spans="1:64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</row>
    <row r="948" spans="1:64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</row>
    <row r="949" spans="1:64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</row>
    <row r="950" spans="1:64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</row>
    <row r="951" spans="1:64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</row>
    <row r="952" spans="1:64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</row>
    <row r="953" spans="1:64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</row>
    <row r="954" spans="1:64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</row>
    <row r="955" spans="1:64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</row>
    <row r="956" spans="1:64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</row>
    <row r="957" spans="1:64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</row>
    <row r="958" spans="1:64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</row>
    <row r="959" spans="1:64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</row>
    <row r="960" spans="1:64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</row>
    <row r="961" spans="1:64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</row>
    <row r="962" spans="1:64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</row>
    <row r="963" spans="1:64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</row>
    <row r="964" spans="1:64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</row>
    <row r="965" spans="1:64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</row>
    <row r="966" spans="1:64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</row>
    <row r="967" spans="1:64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</row>
    <row r="968" spans="1:64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</row>
    <row r="969" spans="1:64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</row>
    <row r="970" spans="1:64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</row>
    <row r="971" spans="1:64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</row>
    <row r="972" spans="1:64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</row>
    <row r="973" spans="1:64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</row>
    <row r="974" spans="1:64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</row>
    <row r="975" spans="1:64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</row>
    <row r="976" spans="1:64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</row>
    <row r="977" spans="1:64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</row>
    <row r="978" spans="1:64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</row>
    <row r="979" spans="1:64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</row>
    <row r="980" spans="1:64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</row>
    <row r="981" spans="1:64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</row>
    <row r="982" spans="1:64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</row>
    <row r="983" spans="1:64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</row>
    <row r="984" spans="1:64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</row>
    <row r="985" spans="1:64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</row>
    <row r="986" spans="1:64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</row>
    <row r="987" spans="1:64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</row>
    <row r="988" spans="1:64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</row>
    <row r="989" spans="1:64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</row>
    <row r="990" spans="1:64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</row>
    <row r="991" spans="1:64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</row>
    <row r="992" spans="1:64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</row>
    <row r="993" spans="1:64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</row>
    <row r="994" spans="1:64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</row>
    <row r="995" spans="1:64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</row>
    <row r="996" spans="1:64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</row>
    <row r="997" spans="1:64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</row>
    <row r="998" spans="1:64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</row>
    <row r="999" spans="1:64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</row>
    <row r="1000" spans="1:64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</row>
    <row r="1001" spans="1:64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</row>
    <row r="1002" spans="1:64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</row>
    <row r="1003" spans="1:64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</row>
    <row r="1004" spans="1:64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</row>
    <row r="1005" spans="1:64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</row>
    <row r="1006" spans="1:64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</row>
    <row r="1007" spans="1:64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</row>
    <row r="1008" spans="1:64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</row>
    <row r="1009" spans="1:64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</row>
    <row r="1010" spans="1:64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</row>
    <row r="1011" spans="1:64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</row>
    <row r="1012" spans="1:64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</row>
    <row r="1013" spans="1:64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</row>
    <row r="1014" spans="1:64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</row>
    <row r="1015" spans="1:64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</row>
    <row r="1016" spans="1:64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</row>
    <row r="1017" spans="1:64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</row>
    <row r="1018" spans="1:64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</row>
    <row r="1019" spans="1:64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</row>
    <row r="1020" spans="1:64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</row>
    <row r="1021" spans="1:64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</row>
    <row r="1022" spans="1:64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</row>
    <row r="1023" spans="1:64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0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048"/>
  <sheetViews>
    <sheetView zoomScaleNormal="100" workbookViewId="0"/>
  </sheetViews>
  <sheetFormatPr baseColWidth="10" defaultColWidth="11.5703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3" t="s">
        <v>0</v>
      </c>
      <c r="B1" s="13" t="s">
        <v>1</v>
      </c>
      <c r="C1" s="13" t="s">
        <v>2</v>
      </c>
      <c r="D1" s="13" t="s">
        <v>29</v>
      </c>
      <c r="E1" s="13" t="s">
        <v>3</v>
      </c>
      <c r="F1" s="13" t="s">
        <v>4</v>
      </c>
      <c r="G1" s="13" t="s">
        <v>5</v>
      </c>
      <c r="H1" s="13" t="s">
        <v>2</v>
      </c>
      <c r="I1" s="13" t="s">
        <v>6</v>
      </c>
      <c r="J1" s="46" t="s">
        <v>7</v>
      </c>
      <c r="K1" s="46"/>
      <c r="L1" s="14" t="s">
        <v>9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</row>
    <row r="2" spans="1:64" ht="12.75" customHeight="1" x14ac:dyDescent="0.2">
      <c r="A2" s="15">
        <v>6115</v>
      </c>
      <c r="B2" s="15" t="s">
        <v>30</v>
      </c>
      <c r="C2" s="1"/>
      <c r="D2" s="16"/>
      <c r="E2" s="16"/>
      <c r="F2" s="16"/>
      <c r="G2" s="16"/>
      <c r="H2" s="16"/>
      <c r="I2" s="16"/>
      <c r="J2" s="16"/>
      <c r="K2" s="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x14ac:dyDescent="0.2">
      <c r="A3" s="1">
        <v>5351</v>
      </c>
      <c r="B3" s="1" t="s">
        <v>31</v>
      </c>
      <c r="C3" s="17">
        <v>78</v>
      </c>
      <c r="D3" s="17"/>
      <c r="E3" s="6">
        <v>78</v>
      </c>
      <c r="F3" s="13">
        <v>40</v>
      </c>
      <c r="G3" s="6">
        <v>3120</v>
      </c>
      <c r="H3" s="1">
        <v>78</v>
      </c>
      <c r="I3" s="16">
        <v>3</v>
      </c>
      <c r="J3" s="16">
        <v>1</v>
      </c>
      <c r="K3" s="18"/>
      <c r="L3" s="14"/>
      <c r="M3" s="14"/>
      <c r="N3" s="19"/>
      <c r="O3" s="20">
        <v>20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x14ac:dyDescent="0.2">
      <c r="A4" s="1">
        <v>5352</v>
      </c>
      <c r="B4" s="1" t="s">
        <v>32</v>
      </c>
      <c r="C4" s="17">
        <v>49</v>
      </c>
      <c r="D4" s="17"/>
      <c r="E4" s="6">
        <v>49</v>
      </c>
      <c r="F4" s="13">
        <v>40</v>
      </c>
      <c r="G4" s="6">
        <v>1960</v>
      </c>
      <c r="H4" s="1">
        <v>49</v>
      </c>
      <c r="I4" s="16">
        <v>5</v>
      </c>
      <c r="J4" s="16">
        <v>2</v>
      </c>
      <c r="K4" s="18"/>
      <c r="L4" s="14"/>
      <c r="M4" s="14"/>
      <c r="N4" s="19"/>
      <c r="O4" s="20">
        <v>20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x14ac:dyDescent="0.2">
      <c r="A5" s="21">
        <v>5071</v>
      </c>
      <c r="B5" s="1" t="s">
        <v>33</v>
      </c>
      <c r="C5" s="17">
        <v>49</v>
      </c>
      <c r="D5" s="17"/>
      <c r="E5" s="6">
        <v>49</v>
      </c>
      <c r="F5" s="13">
        <v>20</v>
      </c>
      <c r="G5" s="6">
        <v>980</v>
      </c>
      <c r="H5" s="1">
        <v>49</v>
      </c>
      <c r="I5" s="16">
        <v>5</v>
      </c>
      <c r="J5" s="16">
        <v>2</v>
      </c>
      <c r="K5" s="18"/>
      <c r="L5" s="14"/>
      <c r="M5" s="14"/>
      <c r="N5" s="19"/>
      <c r="O5" s="20">
        <v>10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x14ac:dyDescent="0.2">
      <c r="A6" s="15">
        <v>6116</v>
      </c>
      <c r="B6" s="15" t="s">
        <v>34</v>
      </c>
      <c r="C6" s="22"/>
      <c r="D6" s="22"/>
      <c r="E6" s="6"/>
      <c r="G6" s="23">
        <v>6060</v>
      </c>
      <c r="H6" s="23">
        <v>61</v>
      </c>
      <c r="I6" s="13">
        <v>4</v>
      </c>
      <c r="J6" s="13">
        <v>1</v>
      </c>
      <c r="K6" s="18"/>
      <c r="L6" s="14"/>
      <c r="M6" s="14"/>
      <c r="N6" s="19"/>
      <c r="O6" s="20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x14ac:dyDescent="0.2">
      <c r="A7" s="15">
        <v>5907</v>
      </c>
      <c r="B7" s="15" t="s">
        <v>35</v>
      </c>
      <c r="C7" s="1"/>
      <c r="D7" s="16"/>
      <c r="E7" s="9"/>
      <c r="F7" s="16"/>
      <c r="G7" s="9"/>
      <c r="H7" s="16"/>
      <c r="I7" s="16"/>
      <c r="J7" s="16"/>
      <c r="K7" s="1"/>
      <c r="L7" s="14"/>
      <c r="M7" s="14"/>
      <c r="N7" s="19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64" x14ac:dyDescent="0.2">
      <c r="A8" s="1">
        <v>5349</v>
      </c>
      <c r="B8" s="1" t="s">
        <v>36</v>
      </c>
      <c r="C8" s="17">
        <v>49</v>
      </c>
      <c r="D8" s="16"/>
      <c r="E8" s="6">
        <v>49</v>
      </c>
      <c r="F8" s="13">
        <v>50</v>
      </c>
      <c r="G8" s="6">
        <v>2450</v>
      </c>
      <c r="H8" s="1">
        <v>49</v>
      </c>
      <c r="I8" s="16">
        <v>5</v>
      </c>
      <c r="J8" s="16">
        <v>2</v>
      </c>
      <c r="K8" s="18"/>
      <c r="L8" s="14"/>
      <c r="M8" s="14"/>
      <c r="N8" s="19"/>
      <c r="O8" s="20">
        <v>25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x14ac:dyDescent="0.2">
      <c r="A9" s="1">
        <v>5350</v>
      </c>
      <c r="B9" s="1" t="s">
        <v>37</v>
      </c>
      <c r="C9" s="17">
        <v>78</v>
      </c>
      <c r="D9" s="16"/>
      <c r="E9" s="6">
        <v>78</v>
      </c>
      <c r="F9" s="13">
        <v>50</v>
      </c>
      <c r="G9" s="6">
        <v>3900</v>
      </c>
      <c r="H9" s="1">
        <v>78</v>
      </c>
      <c r="I9" s="16">
        <v>3</v>
      </c>
      <c r="J9" s="16">
        <v>1</v>
      </c>
      <c r="K9" s="18"/>
      <c r="L9" s="14"/>
      <c r="M9" s="14"/>
      <c r="N9" s="19"/>
      <c r="O9" s="20">
        <v>25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x14ac:dyDescent="0.2">
      <c r="A10" s="15">
        <v>5978</v>
      </c>
      <c r="B10" s="15" t="s">
        <v>38</v>
      </c>
      <c r="C10" s="24"/>
      <c r="D10" s="1"/>
      <c r="E10" s="6"/>
      <c r="F10" s="13"/>
      <c r="G10" s="23">
        <v>6350</v>
      </c>
      <c r="H10" s="23">
        <v>64</v>
      </c>
      <c r="I10" s="16">
        <v>4</v>
      </c>
      <c r="J10" s="13">
        <v>1</v>
      </c>
      <c r="K10" s="18"/>
      <c r="L10" s="14"/>
      <c r="M10" s="14"/>
      <c r="N10" s="19"/>
      <c r="O10" s="25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x14ac:dyDescent="0.2">
      <c r="A11" s="15"/>
      <c r="B11" s="26" t="s">
        <v>39</v>
      </c>
      <c r="C11" s="27"/>
      <c r="D11" s="15"/>
      <c r="E11" s="5"/>
      <c r="F11" s="15"/>
      <c r="G11" s="23"/>
      <c r="H11" s="23"/>
      <c r="I11" s="16"/>
      <c r="J11" s="28"/>
      <c r="L11" s="14"/>
      <c r="M11" s="14"/>
      <c r="N11" s="19"/>
      <c r="O11" s="25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x14ac:dyDescent="0.2">
      <c r="A12" s="15">
        <v>6116</v>
      </c>
      <c r="B12" s="15" t="s">
        <v>34</v>
      </c>
      <c r="C12" s="22"/>
      <c r="D12" s="22"/>
      <c r="E12" s="5">
        <v>61</v>
      </c>
      <c r="F12" s="13">
        <v>100</v>
      </c>
      <c r="G12" s="5">
        <v>6100</v>
      </c>
      <c r="H12" s="15">
        <v>61</v>
      </c>
      <c r="L12" s="14"/>
      <c r="M12" s="14"/>
      <c r="N12" s="29">
        <v>6100</v>
      </c>
      <c r="O12" s="25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x14ac:dyDescent="0.2">
      <c r="A13" s="15">
        <v>5978</v>
      </c>
      <c r="B13" s="15" t="s">
        <v>38</v>
      </c>
      <c r="C13" s="24"/>
      <c r="D13" s="1"/>
      <c r="E13" s="5">
        <v>64</v>
      </c>
      <c r="F13" s="13">
        <v>100</v>
      </c>
      <c r="G13" s="5">
        <v>6400</v>
      </c>
      <c r="H13" s="15">
        <v>64</v>
      </c>
      <c r="L13" s="14"/>
      <c r="M13" s="14"/>
      <c r="N13" s="29">
        <v>6400</v>
      </c>
      <c r="O13" s="19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x14ac:dyDescent="0.2">
      <c r="A14" s="15">
        <v>6129</v>
      </c>
      <c r="B14" s="26" t="s">
        <v>40</v>
      </c>
      <c r="C14" s="27">
        <v>62.5</v>
      </c>
      <c r="D14" s="15"/>
      <c r="E14" s="15"/>
      <c r="F14" s="15"/>
      <c r="G14" s="30">
        <v>6250</v>
      </c>
      <c r="H14" s="23">
        <v>63</v>
      </c>
      <c r="I14" s="13">
        <v>4</v>
      </c>
      <c r="J14" s="47">
        <v>6</v>
      </c>
      <c r="K14" s="47"/>
      <c r="L14" s="14"/>
      <c r="M14" s="14"/>
      <c r="N14" s="19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x14ac:dyDescent="0.2">
      <c r="A15" s="15"/>
      <c r="B15" s="26"/>
      <c r="C15" s="31"/>
      <c r="D15" s="15"/>
      <c r="E15" s="15"/>
      <c r="F15" s="15"/>
      <c r="G15" s="30"/>
      <c r="H15" s="23"/>
      <c r="I15" s="16"/>
      <c r="J15" s="2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x14ac:dyDescent="0.2">
      <c r="A16" s="14" t="s">
        <v>9</v>
      </c>
      <c r="B16" s="14"/>
      <c r="C16" s="32">
        <v>78</v>
      </c>
      <c r="D16" s="14">
        <v>78</v>
      </c>
      <c r="E16" s="14">
        <v>78</v>
      </c>
      <c r="F16" s="14">
        <v>3</v>
      </c>
      <c r="G16" s="14">
        <v>1</v>
      </c>
      <c r="H16" s="14">
        <v>0</v>
      </c>
      <c r="I16" s="14">
        <v>6</v>
      </c>
      <c r="J16" s="14">
        <v>6129</v>
      </c>
      <c r="K16" s="14">
        <v>78</v>
      </c>
      <c r="L16" s="14"/>
      <c r="M16" s="14"/>
      <c r="N16" s="33">
        <v>62.5</v>
      </c>
      <c r="O16" s="14">
        <v>25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</row>
    <row r="17" spans="1:64" x14ac:dyDescent="0.2">
      <c r="A17" s="14">
        <v>0</v>
      </c>
      <c r="B17" s="34" t="s">
        <v>13</v>
      </c>
      <c r="C17" s="32" t="s">
        <v>14</v>
      </c>
      <c r="D17" s="32" t="s">
        <v>15</v>
      </c>
      <c r="E17" s="32" t="s">
        <v>2</v>
      </c>
      <c r="F17" s="32" t="s">
        <v>16</v>
      </c>
      <c r="G17" s="32" t="s">
        <v>17</v>
      </c>
      <c r="H17" s="32" t="s">
        <v>18</v>
      </c>
      <c r="I17" s="32" t="s">
        <v>19</v>
      </c>
      <c r="J17" s="32" t="s">
        <v>20</v>
      </c>
      <c r="K17" s="32" t="s">
        <v>21</v>
      </c>
      <c r="L17" s="32" t="s">
        <v>22</v>
      </c>
      <c r="M17" s="32" t="s">
        <v>23</v>
      </c>
      <c r="N17" s="29" t="s">
        <v>24</v>
      </c>
      <c r="O17" s="32" t="s">
        <v>8</v>
      </c>
      <c r="P17" s="32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</row>
    <row r="18" spans="1:64" x14ac:dyDescent="0.2">
      <c r="A18" s="14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  <row r="19" spans="1:64" x14ac:dyDescent="0.2">
      <c r="A19" s="14">
        <v>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x14ac:dyDescent="0.2">
      <c r="A30" s="14"/>
      <c r="B30" s="35" t="s">
        <v>25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x14ac:dyDescent="0.2">
      <c r="A31" s="32">
        <v>1</v>
      </c>
      <c r="B31" s="14" t="s">
        <v>41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x14ac:dyDescent="0.2">
      <c r="A32" s="32">
        <v>1</v>
      </c>
      <c r="B32" s="14" t="s">
        <v>42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x14ac:dyDescent="0.2">
      <c r="A33" s="32">
        <v>1</v>
      </c>
      <c r="B33" s="32" t="s">
        <v>43</v>
      </c>
      <c r="C33" s="32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x14ac:dyDescent="0.2">
      <c r="A34" s="32">
        <v>1</v>
      </c>
      <c r="B34" s="32" t="s">
        <v>44</v>
      </c>
      <c r="C34" s="32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x14ac:dyDescent="0.2">
      <c r="A35" s="32">
        <v>1</v>
      </c>
      <c r="B35" s="32" t="s">
        <v>45</v>
      </c>
      <c r="C35" s="3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x14ac:dyDescent="0.2">
      <c r="A36" s="32">
        <v>1</v>
      </c>
      <c r="B36" s="29" t="s">
        <v>46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x14ac:dyDescent="0.2">
      <c r="A37" s="32">
        <v>1</v>
      </c>
      <c r="B37" s="29" t="s">
        <v>26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x14ac:dyDescent="0.2">
      <c r="A38" s="32">
        <v>1</v>
      </c>
      <c r="B38" s="29" t="s">
        <v>27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x14ac:dyDescent="0.2">
      <c r="A42" s="14"/>
      <c r="B42" s="35" t="s">
        <v>28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x14ac:dyDescent="0.2">
      <c r="A43" s="14">
        <v>0</v>
      </c>
      <c r="B43" s="14">
        <v>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4" x14ac:dyDescent="0.2">
      <c r="A44" s="14">
        <v>30</v>
      </c>
      <c r="B44" s="14">
        <v>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x14ac:dyDescent="0.2">
      <c r="A45" s="14">
        <v>50</v>
      </c>
      <c r="B45" s="14">
        <v>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x14ac:dyDescent="0.2">
      <c r="A46" s="14">
        <v>67</v>
      </c>
      <c r="B46" s="14">
        <v>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x14ac:dyDescent="0.2">
      <c r="A47" s="14">
        <v>81</v>
      </c>
      <c r="B47" s="14">
        <v>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64" x14ac:dyDescent="0.2">
      <c r="A48" s="14">
        <v>92</v>
      </c>
      <c r="B48" s="14">
        <v>1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64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64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64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64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64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64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64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64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64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64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64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64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64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4" spans="1:64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64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</row>
    <row r="86" spans="1:64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</row>
    <row r="87" spans="1:64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</row>
    <row r="88" spans="1:64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89" spans="1:64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64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</row>
    <row r="91" spans="1:64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64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64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64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64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64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64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64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64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64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64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64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64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64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64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64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64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64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64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64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64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64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64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64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64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64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64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64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</row>
    <row r="137" spans="1:64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64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</row>
    <row r="139" spans="1:64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</row>
    <row r="140" spans="1:64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64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</row>
    <row r="142" spans="1:64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64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64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</row>
    <row r="145" spans="1:64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</row>
    <row r="146" spans="1:64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</row>
    <row r="147" spans="1:64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</row>
    <row r="148" spans="1:64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</row>
    <row r="149" spans="1:64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</row>
    <row r="150" spans="1:64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</row>
    <row r="151" spans="1:64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</row>
    <row r="152" spans="1:64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</row>
    <row r="153" spans="1:64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</row>
    <row r="154" spans="1:64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</row>
    <row r="155" spans="1:64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64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</row>
    <row r="157" spans="1:64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</row>
    <row r="158" spans="1:64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</row>
    <row r="159" spans="1:64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</row>
    <row r="160" spans="1:64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64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</row>
    <row r="162" spans="1:64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</row>
    <row r="163" spans="1:64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</row>
    <row r="164" spans="1:64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</row>
    <row r="165" spans="1:64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</row>
    <row r="166" spans="1:64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</row>
    <row r="167" spans="1:64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</row>
    <row r="168" spans="1:64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64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</row>
    <row r="170" spans="1:64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</row>
    <row r="171" spans="1:64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</row>
    <row r="172" spans="1:64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</row>
    <row r="173" spans="1:64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</row>
    <row r="174" spans="1:64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</row>
    <row r="175" spans="1:64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</row>
    <row r="176" spans="1:64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</row>
    <row r="177" spans="1:64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64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</row>
    <row r="179" spans="1:64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</row>
    <row r="180" spans="1:64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</row>
    <row r="181" spans="1:64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</row>
    <row r="182" spans="1:64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</row>
    <row r="183" spans="1:64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</row>
    <row r="184" spans="1:64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</row>
    <row r="185" spans="1:64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</row>
    <row r="186" spans="1:64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</row>
    <row r="187" spans="1:64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</row>
    <row r="188" spans="1:64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</row>
    <row r="189" spans="1:64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</row>
    <row r="190" spans="1:64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64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</row>
    <row r="192" spans="1:64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</row>
    <row r="193" spans="1:64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</row>
    <row r="194" spans="1:64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</row>
    <row r="195" spans="1:64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</row>
    <row r="196" spans="1:64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</row>
    <row r="197" spans="1:64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</row>
    <row r="198" spans="1:64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</row>
    <row r="199" spans="1:64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</row>
    <row r="200" spans="1:64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</row>
    <row r="201" spans="1:64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</row>
    <row r="202" spans="1:64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</row>
    <row r="203" spans="1:64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</row>
    <row r="204" spans="1:64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</row>
    <row r="205" spans="1:64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</row>
    <row r="206" spans="1:64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</row>
    <row r="207" spans="1:64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</row>
    <row r="208" spans="1:64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</row>
    <row r="209" spans="1:64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</row>
    <row r="210" spans="1:64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</row>
    <row r="211" spans="1:64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</row>
    <row r="212" spans="1:64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</row>
    <row r="213" spans="1:64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</row>
    <row r="214" spans="1:64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</row>
    <row r="215" spans="1:64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</row>
    <row r="216" spans="1:64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</row>
    <row r="217" spans="1:64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</row>
    <row r="218" spans="1:64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</row>
    <row r="219" spans="1:64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</row>
    <row r="220" spans="1:64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</row>
    <row r="221" spans="1:64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</row>
    <row r="222" spans="1:64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</row>
    <row r="223" spans="1:64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</row>
    <row r="224" spans="1:64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</row>
    <row r="225" spans="1:64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</row>
    <row r="226" spans="1:64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</row>
    <row r="227" spans="1:64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</row>
    <row r="228" spans="1:64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</row>
    <row r="229" spans="1:64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</row>
    <row r="230" spans="1:64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</row>
    <row r="231" spans="1:64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</row>
    <row r="232" spans="1:64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</row>
    <row r="233" spans="1:64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</row>
    <row r="234" spans="1:64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</row>
    <row r="235" spans="1:64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</row>
    <row r="236" spans="1:64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</row>
    <row r="237" spans="1:64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</row>
    <row r="238" spans="1:64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</row>
    <row r="239" spans="1:64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4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</row>
    <row r="241" spans="1:64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</row>
    <row r="242" spans="1:64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</row>
    <row r="243" spans="1:64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</row>
    <row r="244" spans="1:64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</row>
    <row r="245" spans="1:64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</row>
    <row r="246" spans="1:64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</row>
    <row r="247" spans="1:64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</row>
    <row r="248" spans="1:64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</row>
    <row r="249" spans="1:64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</row>
    <row r="250" spans="1:64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</row>
    <row r="251" spans="1:64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</row>
    <row r="252" spans="1:64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</row>
    <row r="253" spans="1:64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</row>
    <row r="254" spans="1:64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</row>
    <row r="255" spans="1:64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</row>
    <row r="256" spans="1:64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</row>
    <row r="257" spans="1:64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</row>
    <row r="258" spans="1:64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</row>
    <row r="259" spans="1:64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</row>
    <row r="260" spans="1:64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</row>
    <row r="261" spans="1:64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</row>
    <row r="262" spans="1:64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</row>
    <row r="263" spans="1:64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</row>
    <row r="264" spans="1:64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</row>
    <row r="265" spans="1:64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</row>
    <row r="266" spans="1:64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</row>
    <row r="267" spans="1:64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</row>
    <row r="268" spans="1:64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</row>
    <row r="269" spans="1:64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</row>
    <row r="270" spans="1:64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</row>
    <row r="271" spans="1:64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</row>
    <row r="272" spans="1:64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</row>
    <row r="273" spans="1:64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</row>
    <row r="274" spans="1:64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</row>
    <row r="275" spans="1:64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</row>
    <row r="276" spans="1:64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</row>
    <row r="277" spans="1:64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</row>
    <row r="278" spans="1:64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</row>
    <row r="279" spans="1:64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</row>
    <row r="280" spans="1:64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</row>
    <row r="281" spans="1:64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</row>
    <row r="282" spans="1:64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</row>
    <row r="283" spans="1:64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</row>
    <row r="284" spans="1:64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</row>
    <row r="285" spans="1:64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</row>
    <row r="286" spans="1:64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</row>
    <row r="287" spans="1:64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</row>
    <row r="288" spans="1:64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</row>
    <row r="289" spans="1:64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</row>
    <row r="290" spans="1:64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</row>
    <row r="291" spans="1:64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</row>
    <row r="292" spans="1:64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</row>
    <row r="293" spans="1:64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</row>
    <row r="294" spans="1:64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</row>
    <row r="295" spans="1:64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</row>
    <row r="296" spans="1:64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</row>
    <row r="297" spans="1:64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</row>
    <row r="298" spans="1:64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</row>
    <row r="299" spans="1:64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</row>
    <row r="300" spans="1:64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</row>
    <row r="301" spans="1:64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</row>
    <row r="302" spans="1:64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</row>
    <row r="303" spans="1:64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</row>
    <row r="304" spans="1:64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</row>
    <row r="305" spans="1:64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</row>
    <row r="306" spans="1:64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</row>
    <row r="307" spans="1:64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</row>
    <row r="308" spans="1:64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</row>
    <row r="309" spans="1:64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</row>
    <row r="310" spans="1:64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</row>
    <row r="311" spans="1:64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</row>
    <row r="312" spans="1:64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</row>
    <row r="313" spans="1:64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</row>
    <row r="314" spans="1:64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</row>
    <row r="315" spans="1:64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</row>
    <row r="316" spans="1:64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</row>
    <row r="317" spans="1:64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</row>
    <row r="318" spans="1:64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</row>
    <row r="319" spans="1:64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</row>
    <row r="320" spans="1:64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</row>
    <row r="321" spans="1:64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</row>
    <row r="322" spans="1:64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</row>
    <row r="323" spans="1:64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</row>
    <row r="324" spans="1:64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</row>
    <row r="325" spans="1:64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</row>
    <row r="326" spans="1:64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</row>
    <row r="327" spans="1:64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</row>
    <row r="328" spans="1:64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</row>
    <row r="329" spans="1:64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</row>
    <row r="330" spans="1:64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</row>
    <row r="331" spans="1:64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</row>
    <row r="332" spans="1:64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</row>
    <row r="333" spans="1:64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</row>
    <row r="334" spans="1:64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</row>
    <row r="335" spans="1:64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</row>
    <row r="336" spans="1:64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</row>
    <row r="337" spans="1:64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</row>
    <row r="338" spans="1:64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</row>
    <row r="339" spans="1:64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</row>
    <row r="340" spans="1:64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</row>
    <row r="341" spans="1:64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</row>
    <row r="342" spans="1:64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</row>
    <row r="343" spans="1:64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</row>
    <row r="344" spans="1:64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</row>
    <row r="345" spans="1:64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</row>
    <row r="346" spans="1:64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</row>
    <row r="347" spans="1:64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</row>
    <row r="348" spans="1:64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</row>
    <row r="349" spans="1:64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</row>
    <row r="350" spans="1:64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</row>
    <row r="351" spans="1:64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</row>
    <row r="352" spans="1:64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</row>
    <row r="353" spans="1:64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</row>
    <row r="354" spans="1:64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</row>
    <row r="355" spans="1:64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</row>
    <row r="356" spans="1:64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</row>
    <row r="357" spans="1:64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</row>
    <row r="358" spans="1:64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</row>
    <row r="359" spans="1:64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</row>
    <row r="360" spans="1:64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</row>
    <row r="361" spans="1:64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</row>
    <row r="362" spans="1:64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</row>
    <row r="363" spans="1:64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</row>
    <row r="364" spans="1:64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</row>
    <row r="365" spans="1:64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</row>
    <row r="366" spans="1:64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</row>
    <row r="367" spans="1:64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</row>
    <row r="368" spans="1:64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</row>
    <row r="369" spans="1:64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</row>
    <row r="370" spans="1:64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</row>
    <row r="371" spans="1:64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</row>
    <row r="372" spans="1:64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</row>
    <row r="373" spans="1:64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</row>
    <row r="374" spans="1:64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</row>
    <row r="375" spans="1:64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</row>
    <row r="376" spans="1:64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</row>
    <row r="377" spans="1:64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</row>
    <row r="378" spans="1:64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</row>
    <row r="379" spans="1:64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</row>
    <row r="380" spans="1:64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</row>
    <row r="381" spans="1:64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</row>
    <row r="382" spans="1:64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</row>
    <row r="383" spans="1:64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</row>
    <row r="384" spans="1:64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</row>
    <row r="385" spans="1:64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</row>
    <row r="386" spans="1:64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</row>
    <row r="387" spans="1:64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</row>
    <row r="388" spans="1:64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</row>
    <row r="389" spans="1:64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</row>
    <row r="390" spans="1:64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</row>
    <row r="391" spans="1:64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</row>
    <row r="392" spans="1:64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</row>
    <row r="393" spans="1:64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</row>
    <row r="394" spans="1:64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</row>
    <row r="395" spans="1:64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</row>
    <row r="396" spans="1:64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</row>
    <row r="397" spans="1:64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</row>
    <row r="398" spans="1:64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</row>
    <row r="399" spans="1:64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</row>
    <row r="400" spans="1:64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</row>
    <row r="401" spans="1:64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</row>
    <row r="402" spans="1:64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</row>
    <row r="403" spans="1:64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</row>
    <row r="404" spans="1:64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</row>
    <row r="405" spans="1:64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</row>
    <row r="406" spans="1:64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</row>
    <row r="407" spans="1:64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</row>
    <row r="408" spans="1:64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</row>
    <row r="409" spans="1:64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</row>
    <row r="410" spans="1:64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</row>
    <row r="411" spans="1:64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</row>
    <row r="412" spans="1:64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</row>
    <row r="413" spans="1:64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</row>
    <row r="414" spans="1:64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</row>
    <row r="415" spans="1:64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</row>
    <row r="416" spans="1:64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</row>
    <row r="417" spans="1:64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</row>
    <row r="418" spans="1:64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</row>
    <row r="419" spans="1:64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</row>
    <row r="420" spans="1:64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</row>
    <row r="421" spans="1:64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</row>
    <row r="422" spans="1:64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</row>
    <row r="423" spans="1:64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</row>
    <row r="424" spans="1:64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</row>
    <row r="425" spans="1:64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</row>
    <row r="426" spans="1:64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</row>
    <row r="427" spans="1:64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</row>
    <row r="428" spans="1:64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</row>
    <row r="429" spans="1:64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</row>
    <row r="430" spans="1:64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</row>
    <row r="431" spans="1:64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</row>
    <row r="432" spans="1:64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</row>
    <row r="433" spans="1:64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</row>
    <row r="434" spans="1:64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</row>
    <row r="435" spans="1:64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</row>
    <row r="436" spans="1:64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</row>
    <row r="437" spans="1:64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</row>
    <row r="438" spans="1:64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</row>
    <row r="439" spans="1:64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</row>
    <row r="440" spans="1:64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</row>
    <row r="441" spans="1:64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</row>
    <row r="442" spans="1:64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</row>
    <row r="443" spans="1:64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</row>
    <row r="444" spans="1:64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</row>
    <row r="445" spans="1:64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</row>
    <row r="446" spans="1:64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</row>
    <row r="447" spans="1:64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</row>
    <row r="448" spans="1:64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</row>
    <row r="449" spans="1:64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</row>
    <row r="450" spans="1:64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</row>
    <row r="451" spans="1:64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</row>
    <row r="452" spans="1:64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</row>
    <row r="453" spans="1:64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</row>
    <row r="454" spans="1:64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</row>
    <row r="455" spans="1:64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</row>
    <row r="456" spans="1:64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</row>
    <row r="457" spans="1:64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</row>
    <row r="458" spans="1:64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</row>
    <row r="459" spans="1:64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</row>
    <row r="460" spans="1:64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</row>
    <row r="461" spans="1:64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</row>
    <row r="462" spans="1:64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</row>
    <row r="463" spans="1:64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</row>
    <row r="464" spans="1:64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</row>
    <row r="465" spans="1:64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</row>
    <row r="466" spans="1:64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</row>
    <row r="467" spans="1:64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</row>
    <row r="468" spans="1:64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</row>
    <row r="469" spans="1:64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</row>
    <row r="470" spans="1:64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</row>
    <row r="471" spans="1:64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</row>
    <row r="472" spans="1:64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</row>
    <row r="473" spans="1:64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</row>
    <row r="474" spans="1:64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</row>
    <row r="475" spans="1:64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</row>
    <row r="476" spans="1:64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</row>
    <row r="477" spans="1:64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</row>
    <row r="478" spans="1:64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</row>
    <row r="479" spans="1:64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</row>
    <row r="480" spans="1:64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</row>
    <row r="481" spans="1:64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</row>
    <row r="482" spans="1:64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</row>
    <row r="483" spans="1:64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</row>
    <row r="484" spans="1:64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</row>
    <row r="485" spans="1:64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</row>
    <row r="486" spans="1:64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</row>
    <row r="487" spans="1:64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</row>
    <row r="488" spans="1:64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</row>
    <row r="489" spans="1:64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</row>
    <row r="490" spans="1:64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</row>
    <row r="491" spans="1:64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</row>
    <row r="492" spans="1:64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</row>
    <row r="493" spans="1:64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</row>
    <row r="494" spans="1:64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</row>
    <row r="495" spans="1:64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</row>
    <row r="496" spans="1:64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</row>
    <row r="497" spans="1:64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</row>
    <row r="498" spans="1:64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</row>
    <row r="499" spans="1:64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</row>
    <row r="500" spans="1:64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</row>
    <row r="501" spans="1:64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</row>
    <row r="502" spans="1:64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</row>
    <row r="503" spans="1:64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</row>
    <row r="504" spans="1:64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</row>
    <row r="505" spans="1:64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</row>
    <row r="506" spans="1:64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</row>
    <row r="507" spans="1:64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</row>
    <row r="508" spans="1:64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</row>
    <row r="509" spans="1:64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</row>
    <row r="510" spans="1:64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</row>
    <row r="511" spans="1:64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</row>
    <row r="512" spans="1:64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</row>
    <row r="513" spans="1:64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</row>
    <row r="514" spans="1:64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</row>
    <row r="515" spans="1:64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</row>
    <row r="516" spans="1:64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</row>
    <row r="517" spans="1:64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</row>
    <row r="518" spans="1:64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</row>
    <row r="519" spans="1:64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</row>
    <row r="520" spans="1:64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</row>
    <row r="521" spans="1:64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</row>
    <row r="522" spans="1:64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</row>
    <row r="523" spans="1:64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</row>
    <row r="524" spans="1:64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</row>
    <row r="525" spans="1:64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</row>
    <row r="526" spans="1:64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</row>
    <row r="527" spans="1:64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</row>
    <row r="528" spans="1:64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</row>
    <row r="529" spans="1:64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</row>
    <row r="530" spans="1:64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</row>
    <row r="531" spans="1:64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</row>
    <row r="532" spans="1:64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</row>
    <row r="533" spans="1:64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</row>
    <row r="534" spans="1:64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</row>
    <row r="535" spans="1:64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</row>
    <row r="536" spans="1:64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</row>
    <row r="537" spans="1:64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</row>
    <row r="538" spans="1:64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</row>
    <row r="539" spans="1:64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</row>
    <row r="540" spans="1:64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</row>
    <row r="541" spans="1:64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</row>
    <row r="542" spans="1:64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</row>
    <row r="543" spans="1:64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</row>
    <row r="544" spans="1:64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</row>
    <row r="545" spans="1:64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</row>
    <row r="546" spans="1:64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</row>
    <row r="547" spans="1:64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</row>
    <row r="548" spans="1:64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</row>
    <row r="549" spans="1:64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</row>
    <row r="550" spans="1:64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</row>
    <row r="551" spans="1:64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</row>
    <row r="552" spans="1:64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</row>
    <row r="553" spans="1:64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</row>
    <row r="554" spans="1:64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</row>
    <row r="555" spans="1:64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</row>
    <row r="556" spans="1:64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</row>
    <row r="557" spans="1:64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</row>
    <row r="558" spans="1:64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</row>
    <row r="559" spans="1:64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</row>
    <row r="560" spans="1:64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</row>
    <row r="561" spans="1:64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</row>
    <row r="562" spans="1:64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</row>
    <row r="563" spans="1:64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</row>
    <row r="564" spans="1:64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</row>
    <row r="565" spans="1:64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</row>
    <row r="566" spans="1:64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</row>
    <row r="567" spans="1:64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</row>
    <row r="568" spans="1:64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</row>
    <row r="569" spans="1:64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</row>
    <row r="570" spans="1:64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</row>
    <row r="571" spans="1:64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</row>
    <row r="572" spans="1:64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</row>
    <row r="573" spans="1:64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</row>
    <row r="574" spans="1:64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</row>
    <row r="575" spans="1:64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</row>
    <row r="576" spans="1:64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</row>
    <row r="577" spans="1:64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</row>
    <row r="578" spans="1:64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</row>
    <row r="579" spans="1:64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</row>
    <row r="580" spans="1:64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</row>
    <row r="581" spans="1:64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</row>
    <row r="582" spans="1:64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</row>
    <row r="583" spans="1:64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</row>
    <row r="584" spans="1:64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</row>
    <row r="585" spans="1:64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</row>
    <row r="586" spans="1:64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</row>
    <row r="587" spans="1:64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</row>
    <row r="588" spans="1:64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</row>
    <row r="589" spans="1:64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</row>
    <row r="590" spans="1:64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</row>
    <row r="591" spans="1:64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</row>
    <row r="592" spans="1:64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</row>
    <row r="593" spans="1:64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</row>
    <row r="594" spans="1:64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</row>
    <row r="595" spans="1:64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</row>
    <row r="596" spans="1:64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</row>
    <row r="597" spans="1:64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</row>
    <row r="598" spans="1:64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</row>
    <row r="599" spans="1:64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</row>
    <row r="600" spans="1:64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</row>
    <row r="601" spans="1:64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</row>
    <row r="602" spans="1:64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</row>
    <row r="603" spans="1:64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</row>
    <row r="604" spans="1:64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</row>
    <row r="605" spans="1:64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</row>
    <row r="606" spans="1:64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</row>
    <row r="607" spans="1:64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</row>
    <row r="608" spans="1:64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</row>
    <row r="609" spans="1:64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</row>
    <row r="610" spans="1:64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</row>
    <row r="611" spans="1:64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</row>
    <row r="612" spans="1:64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</row>
    <row r="613" spans="1:64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</row>
    <row r="614" spans="1:64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</row>
    <row r="615" spans="1:64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</row>
    <row r="616" spans="1:64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</row>
    <row r="617" spans="1:64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</row>
    <row r="618" spans="1:64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</row>
    <row r="619" spans="1:64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</row>
    <row r="620" spans="1:64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</row>
    <row r="621" spans="1:64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</row>
    <row r="622" spans="1:64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</row>
    <row r="623" spans="1:64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</row>
    <row r="624" spans="1:64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</row>
    <row r="625" spans="1:64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</row>
    <row r="626" spans="1:64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</row>
    <row r="627" spans="1:64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</row>
    <row r="628" spans="1:64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</row>
    <row r="629" spans="1:64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</row>
    <row r="630" spans="1:64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</row>
    <row r="631" spans="1:64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</row>
    <row r="632" spans="1:64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</row>
    <row r="633" spans="1:64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</row>
    <row r="634" spans="1:64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</row>
    <row r="635" spans="1:64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</row>
    <row r="636" spans="1:64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</row>
    <row r="637" spans="1:64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</row>
    <row r="638" spans="1:64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</row>
    <row r="639" spans="1:64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</row>
    <row r="640" spans="1:64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</row>
    <row r="641" spans="1:64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</row>
    <row r="642" spans="1:64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</row>
    <row r="643" spans="1:64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</row>
    <row r="644" spans="1:64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</row>
    <row r="645" spans="1:64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</row>
    <row r="646" spans="1:64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</row>
    <row r="647" spans="1:64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</row>
    <row r="648" spans="1:64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</row>
    <row r="649" spans="1:64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</row>
    <row r="650" spans="1:64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</row>
    <row r="651" spans="1:64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</row>
    <row r="652" spans="1:64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</row>
    <row r="653" spans="1:64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</row>
    <row r="654" spans="1:64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</row>
    <row r="655" spans="1:64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</row>
    <row r="656" spans="1:64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</row>
    <row r="657" spans="1:64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</row>
    <row r="658" spans="1:64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</row>
    <row r="659" spans="1:64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</row>
    <row r="660" spans="1:64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</row>
    <row r="661" spans="1:64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</row>
    <row r="662" spans="1:64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</row>
    <row r="663" spans="1:64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</row>
    <row r="664" spans="1:64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</row>
    <row r="665" spans="1:64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</row>
    <row r="666" spans="1:64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</row>
    <row r="667" spans="1:64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</row>
    <row r="668" spans="1:64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</row>
    <row r="669" spans="1:64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</row>
    <row r="670" spans="1:64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</row>
    <row r="671" spans="1:64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</row>
    <row r="672" spans="1:64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</row>
    <row r="673" spans="1:64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</row>
    <row r="674" spans="1:64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</row>
    <row r="675" spans="1:64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</row>
    <row r="676" spans="1:64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</row>
    <row r="677" spans="1:64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</row>
    <row r="678" spans="1:64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</row>
    <row r="679" spans="1:64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</row>
    <row r="680" spans="1:64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</row>
    <row r="681" spans="1:64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</row>
    <row r="682" spans="1:64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</row>
    <row r="683" spans="1:64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</row>
    <row r="684" spans="1:64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</row>
    <row r="685" spans="1:64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</row>
    <row r="686" spans="1:64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</row>
    <row r="687" spans="1:64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</row>
    <row r="688" spans="1:64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</row>
    <row r="689" spans="1:64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</row>
    <row r="690" spans="1:64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</row>
    <row r="691" spans="1:64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</row>
    <row r="692" spans="1:64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</row>
    <row r="693" spans="1:64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</row>
    <row r="694" spans="1:64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</row>
    <row r="695" spans="1:64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</row>
    <row r="696" spans="1:64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</row>
    <row r="697" spans="1:64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</row>
    <row r="698" spans="1:64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</row>
    <row r="699" spans="1:64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</row>
    <row r="700" spans="1:64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</row>
    <row r="701" spans="1:64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</row>
    <row r="702" spans="1:64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</row>
    <row r="703" spans="1:64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</row>
    <row r="704" spans="1:64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</row>
    <row r="705" spans="1:64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</row>
    <row r="706" spans="1:64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</row>
    <row r="707" spans="1:64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</row>
    <row r="708" spans="1:64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</row>
    <row r="709" spans="1:64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</row>
    <row r="710" spans="1:64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</row>
    <row r="711" spans="1:64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</row>
    <row r="712" spans="1:64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</row>
    <row r="713" spans="1:64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</row>
    <row r="714" spans="1:64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</row>
    <row r="715" spans="1:64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</row>
    <row r="716" spans="1:64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</row>
    <row r="717" spans="1:64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</row>
    <row r="718" spans="1:64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</row>
    <row r="719" spans="1:64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</row>
    <row r="720" spans="1:64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</row>
    <row r="721" spans="1:64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</row>
    <row r="722" spans="1:64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</row>
    <row r="723" spans="1:64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</row>
    <row r="724" spans="1:64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</row>
    <row r="725" spans="1:64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</row>
    <row r="726" spans="1:64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</row>
    <row r="727" spans="1:64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</row>
    <row r="728" spans="1:64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</row>
    <row r="729" spans="1:64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</row>
    <row r="730" spans="1:64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</row>
    <row r="731" spans="1:64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</row>
    <row r="732" spans="1:64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</row>
    <row r="733" spans="1:64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</row>
    <row r="734" spans="1:64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</row>
    <row r="735" spans="1:64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</row>
    <row r="736" spans="1:64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</row>
    <row r="737" spans="1:64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</row>
    <row r="738" spans="1:64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</row>
    <row r="739" spans="1:64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</row>
    <row r="740" spans="1:64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</row>
    <row r="741" spans="1:64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</row>
    <row r="742" spans="1:64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</row>
    <row r="743" spans="1:64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</row>
    <row r="744" spans="1:64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</row>
    <row r="745" spans="1:64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</row>
    <row r="746" spans="1:64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</row>
    <row r="747" spans="1:64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</row>
    <row r="748" spans="1:64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</row>
    <row r="749" spans="1:64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</row>
    <row r="750" spans="1:64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</row>
    <row r="751" spans="1:64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</row>
    <row r="752" spans="1:64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</row>
    <row r="753" spans="1:64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</row>
    <row r="754" spans="1:64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</row>
    <row r="755" spans="1:64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</row>
    <row r="756" spans="1:64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</row>
    <row r="757" spans="1:64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</row>
    <row r="758" spans="1:64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</row>
    <row r="759" spans="1:64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</row>
    <row r="760" spans="1:64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</row>
    <row r="761" spans="1:64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</row>
    <row r="762" spans="1:64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</row>
    <row r="763" spans="1:64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</row>
    <row r="764" spans="1:64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</row>
    <row r="765" spans="1:64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</row>
    <row r="766" spans="1:64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</row>
    <row r="767" spans="1:64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</row>
    <row r="768" spans="1:64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</row>
    <row r="769" spans="1:64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</row>
    <row r="770" spans="1:64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</row>
    <row r="771" spans="1:64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</row>
    <row r="772" spans="1:64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</row>
    <row r="773" spans="1:64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</row>
    <row r="774" spans="1:64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</row>
    <row r="775" spans="1:64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</row>
    <row r="776" spans="1:64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</row>
    <row r="777" spans="1:64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</row>
    <row r="778" spans="1:64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</row>
    <row r="779" spans="1:64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</row>
    <row r="780" spans="1:64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</row>
    <row r="781" spans="1:64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</row>
    <row r="782" spans="1:64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</row>
    <row r="783" spans="1:64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</row>
    <row r="784" spans="1:64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</row>
    <row r="785" spans="1:64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</row>
    <row r="786" spans="1:64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</row>
    <row r="787" spans="1:64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</row>
    <row r="788" spans="1:64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</row>
    <row r="789" spans="1:64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</row>
    <row r="790" spans="1:64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</row>
    <row r="791" spans="1:64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</row>
    <row r="792" spans="1:64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</row>
    <row r="793" spans="1:64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</row>
    <row r="794" spans="1:64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</row>
    <row r="795" spans="1:64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</row>
    <row r="796" spans="1:64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</row>
    <row r="797" spans="1:64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</row>
    <row r="798" spans="1:64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</row>
    <row r="799" spans="1:64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</row>
    <row r="800" spans="1:64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</row>
    <row r="801" spans="1:64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</row>
    <row r="802" spans="1:64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</row>
    <row r="803" spans="1:64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</row>
    <row r="804" spans="1:64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</row>
    <row r="805" spans="1:64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</row>
    <row r="806" spans="1:64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</row>
    <row r="807" spans="1:64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</row>
    <row r="808" spans="1:64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</row>
    <row r="809" spans="1:64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</row>
    <row r="810" spans="1:64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</row>
    <row r="811" spans="1:64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</row>
    <row r="812" spans="1:64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</row>
    <row r="813" spans="1:64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</row>
    <row r="814" spans="1:64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</row>
    <row r="815" spans="1:64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</row>
    <row r="816" spans="1:64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</row>
    <row r="817" spans="1:64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</row>
    <row r="818" spans="1:64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</row>
    <row r="819" spans="1:64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</row>
    <row r="820" spans="1:64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</row>
    <row r="821" spans="1:64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</row>
    <row r="822" spans="1:64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</row>
    <row r="823" spans="1:64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</row>
    <row r="824" spans="1:64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</row>
    <row r="825" spans="1:64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</row>
    <row r="826" spans="1:64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</row>
    <row r="827" spans="1:64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</row>
    <row r="828" spans="1:64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</row>
    <row r="829" spans="1:64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</row>
    <row r="830" spans="1:64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</row>
    <row r="831" spans="1:64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</row>
    <row r="832" spans="1:64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</row>
    <row r="833" spans="1:64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</row>
    <row r="834" spans="1:64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</row>
    <row r="835" spans="1:64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</row>
    <row r="836" spans="1:64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</row>
    <row r="837" spans="1:64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</row>
    <row r="838" spans="1:64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</row>
    <row r="839" spans="1:64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</row>
    <row r="840" spans="1:64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</row>
    <row r="841" spans="1:64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</row>
    <row r="842" spans="1:64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</row>
    <row r="843" spans="1:64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</row>
    <row r="844" spans="1:64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</row>
    <row r="845" spans="1:64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</row>
    <row r="846" spans="1:64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</row>
    <row r="847" spans="1:64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</row>
    <row r="848" spans="1:64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</row>
    <row r="849" spans="1:64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</row>
    <row r="850" spans="1:64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</row>
    <row r="851" spans="1:64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</row>
    <row r="852" spans="1:64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</row>
    <row r="853" spans="1:64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</row>
    <row r="854" spans="1:64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</row>
    <row r="855" spans="1:64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</row>
    <row r="856" spans="1:64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</row>
    <row r="857" spans="1:64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</row>
    <row r="858" spans="1:64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</row>
    <row r="859" spans="1:64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</row>
    <row r="860" spans="1:64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</row>
    <row r="861" spans="1:64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</row>
    <row r="862" spans="1:64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</row>
    <row r="863" spans="1:64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</row>
    <row r="864" spans="1:64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</row>
    <row r="865" spans="1:64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</row>
    <row r="866" spans="1:64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</row>
    <row r="867" spans="1:64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</row>
    <row r="868" spans="1:64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</row>
    <row r="869" spans="1:64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</row>
    <row r="870" spans="1:64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</row>
    <row r="871" spans="1:64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</row>
    <row r="872" spans="1:64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</row>
    <row r="873" spans="1:64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</row>
    <row r="874" spans="1:64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</row>
    <row r="875" spans="1:64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</row>
    <row r="876" spans="1:64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</row>
    <row r="877" spans="1:64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</row>
    <row r="878" spans="1:64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</row>
    <row r="879" spans="1:64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</row>
    <row r="880" spans="1:64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</row>
    <row r="881" spans="1:64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</row>
    <row r="882" spans="1:64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</row>
    <row r="883" spans="1:64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</row>
    <row r="884" spans="1:64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</row>
    <row r="885" spans="1:64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</row>
    <row r="886" spans="1:64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</row>
    <row r="887" spans="1:64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</row>
    <row r="888" spans="1:64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</row>
    <row r="889" spans="1:64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</row>
    <row r="890" spans="1:64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</row>
    <row r="891" spans="1:64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</row>
    <row r="892" spans="1:64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</row>
    <row r="893" spans="1:64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</row>
    <row r="894" spans="1:64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</row>
    <row r="895" spans="1:64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</row>
    <row r="896" spans="1:64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</row>
    <row r="897" spans="1:64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</row>
    <row r="898" spans="1:64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</row>
    <row r="899" spans="1:64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</row>
    <row r="900" spans="1:64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</row>
    <row r="901" spans="1:64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</row>
    <row r="902" spans="1:64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</row>
    <row r="903" spans="1:64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</row>
    <row r="904" spans="1:64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</row>
    <row r="905" spans="1:64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</row>
    <row r="906" spans="1:64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</row>
    <row r="907" spans="1:64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</row>
    <row r="908" spans="1:64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</row>
    <row r="909" spans="1:64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</row>
    <row r="910" spans="1:64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</row>
    <row r="911" spans="1:64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</row>
    <row r="912" spans="1:64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</row>
    <row r="913" spans="1:64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</row>
    <row r="914" spans="1:64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</row>
    <row r="915" spans="1:64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</row>
    <row r="916" spans="1:64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</row>
    <row r="917" spans="1:64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</row>
    <row r="918" spans="1:64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</row>
    <row r="919" spans="1:64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</row>
    <row r="920" spans="1:64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</row>
    <row r="921" spans="1:64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</row>
    <row r="922" spans="1:64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</row>
    <row r="923" spans="1:64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</row>
    <row r="924" spans="1:64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</row>
    <row r="925" spans="1:64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</row>
    <row r="926" spans="1:64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</row>
    <row r="927" spans="1:64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</row>
    <row r="928" spans="1:64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</row>
    <row r="929" spans="1:64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</row>
    <row r="930" spans="1:64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</row>
    <row r="931" spans="1:64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</row>
    <row r="932" spans="1:64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</row>
    <row r="933" spans="1:64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</row>
    <row r="934" spans="1:64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</row>
    <row r="935" spans="1:64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</row>
    <row r="936" spans="1:64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</row>
    <row r="937" spans="1:64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</row>
    <row r="938" spans="1:64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</row>
    <row r="939" spans="1:64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</row>
    <row r="940" spans="1:64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</row>
    <row r="941" spans="1:64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</row>
    <row r="942" spans="1:64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</row>
    <row r="943" spans="1:64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</row>
    <row r="944" spans="1:64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</row>
    <row r="945" spans="1:64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</row>
    <row r="946" spans="1:64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</row>
    <row r="947" spans="1:64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</row>
    <row r="948" spans="1:64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</row>
    <row r="949" spans="1:64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</row>
    <row r="950" spans="1:64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</row>
    <row r="951" spans="1:64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</row>
    <row r="952" spans="1:64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</row>
    <row r="953" spans="1:64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</row>
    <row r="954" spans="1:64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</row>
    <row r="955" spans="1:64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</row>
    <row r="956" spans="1:64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</row>
    <row r="957" spans="1:64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</row>
    <row r="958" spans="1:64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</row>
    <row r="959" spans="1:64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</row>
    <row r="960" spans="1:64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</row>
    <row r="961" spans="1:64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</row>
    <row r="962" spans="1:64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</row>
    <row r="963" spans="1:64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</row>
    <row r="964" spans="1:64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</row>
    <row r="965" spans="1:64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</row>
    <row r="966" spans="1:64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</row>
    <row r="967" spans="1:64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</row>
    <row r="968" spans="1:64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</row>
    <row r="969" spans="1:64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</row>
    <row r="970" spans="1:64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</row>
    <row r="971" spans="1:64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</row>
    <row r="972" spans="1:64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</row>
    <row r="973" spans="1:64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</row>
    <row r="974" spans="1:64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</row>
    <row r="975" spans="1:64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</row>
    <row r="976" spans="1:64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</row>
    <row r="977" spans="1:64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</row>
    <row r="978" spans="1:64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</row>
    <row r="979" spans="1:64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</row>
    <row r="980" spans="1:64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</row>
    <row r="981" spans="1:64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</row>
    <row r="982" spans="1:64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</row>
    <row r="983" spans="1:64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</row>
    <row r="984" spans="1:64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</row>
    <row r="985" spans="1:64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</row>
    <row r="986" spans="1:64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</row>
    <row r="987" spans="1:64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</row>
    <row r="988" spans="1:64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</row>
    <row r="989" spans="1:64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</row>
    <row r="990" spans="1:64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</row>
    <row r="991" spans="1:64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</row>
    <row r="992" spans="1:64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</row>
    <row r="993" spans="1:64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</row>
    <row r="994" spans="1:64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</row>
    <row r="995" spans="1:64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</row>
    <row r="996" spans="1:64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</row>
    <row r="997" spans="1:64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</row>
    <row r="998" spans="1:64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</row>
    <row r="999" spans="1:64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</row>
    <row r="1000" spans="1:64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</row>
    <row r="1001" spans="1:64" x14ac:dyDescent="0.2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</row>
    <row r="1002" spans="1:64" x14ac:dyDescent="0.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</row>
    <row r="1003" spans="1:64" x14ac:dyDescent="0.2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</row>
    <row r="1004" spans="1:64" x14ac:dyDescent="0.2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</row>
    <row r="1005" spans="1:64" x14ac:dyDescent="0.2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</row>
    <row r="1006" spans="1:64" x14ac:dyDescent="0.2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</row>
    <row r="1007" spans="1:64" x14ac:dyDescent="0.2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</row>
    <row r="1008" spans="1:64" x14ac:dyDescent="0.2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</row>
    <row r="1009" spans="1:64" x14ac:dyDescent="0.2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</row>
    <row r="1010" spans="1:64" x14ac:dyDescent="0.2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</row>
    <row r="1011" spans="1:64" x14ac:dyDescent="0.2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</row>
    <row r="1012" spans="1:64" x14ac:dyDescent="0.2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</row>
    <row r="1013" spans="1:64" x14ac:dyDescent="0.2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</row>
    <row r="1014" spans="1:64" x14ac:dyDescent="0.2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</row>
    <row r="1015" spans="1:64" x14ac:dyDescent="0.2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</row>
    <row r="1016" spans="1:64" x14ac:dyDescent="0.2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</row>
    <row r="1017" spans="1:64" x14ac:dyDescent="0.2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</row>
    <row r="1018" spans="1:64" x14ac:dyDescent="0.2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</row>
    <row r="1019" spans="1:64" x14ac:dyDescent="0.2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</row>
    <row r="1020" spans="1:64" x14ac:dyDescent="0.2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</row>
    <row r="1021" spans="1:64" x14ac:dyDescent="0.2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</row>
    <row r="1022" spans="1:64" x14ac:dyDescent="0.2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</row>
    <row r="1023" spans="1:64" x14ac:dyDescent="0.2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</row>
    <row r="1024" spans="1:64" x14ac:dyDescent="0.2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</row>
    <row r="1025" spans="1:64" x14ac:dyDescent="0.2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</row>
    <row r="1026" spans="1:64" x14ac:dyDescent="0.2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</row>
    <row r="1027" spans="1:64" x14ac:dyDescent="0.2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</row>
    <row r="1028" spans="1:64" x14ac:dyDescent="0.2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</row>
    <row r="1029" spans="1:64" x14ac:dyDescent="0.2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</row>
    <row r="1030" spans="1:64" x14ac:dyDescent="0.2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</row>
    <row r="1031" spans="1:64" x14ac:dyDescent="0.2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</row>
    <row r="1032" spans="1:64" x14ac:dyDescent="0.2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</row>
    <row r="1033" spans="1:64" x14ac:dyDescent="0.2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</row>
    <row r="1034" spans="1:64" x14ac:dyDescent="0.2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</row>
    <row r="1035" spans="1:64" x14ac:dyDescent="0.2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</row>
    <row r="1036" spans="1:64" x14ac:dyDescent="0.2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</row>
    <row r="1037" spans="1:64" x14ac:dyDescent="0.2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</row>
    <row r="1038" spans="1:64" x14ac:dyDescent="0.2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</row>
    <row r="1039" spans="1:64" x14ac:dyDescent="0.2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</row>
    <row r="1040" spans="1:64" x14ac:dyDescent="0.2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</row>
    <row r="1041" spans="1:64" x14ac:dyDescent="0.2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</row>
    <row r="1042" spans="1:64" x14ac:dyDescent="0.2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</row>
    <row r="1043" spans="1:64" x14ac:dyDescent="0.2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</row>
    <row r="1044" spans="1:64" x14ac:dyDescent="0.2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</row>
    <row r="1045" spans="1:64" x14ac:dyDescent="0.2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</row>
    <row r="1046" spans="1:64" x14ac:dyDescent="0.2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</row>
    <row r="1047" spans="1:64" x14ac:dyDescent="0.2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</row>
    <row r="1048" spans="1:64" x14ac:dyDescent="0.2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</row>
  </sheetData>
  <sheetProtection selectLockedCells="1" selectUnlockedCells="1"/>
  <mergeCells count="2">
    <mergeCell ref="J1:K1"/>
    <mergeCell ref="J14:K14"/>
  </mergeCells>
  <dataValidations count="3">
    <dataValidation type="decimal" showErrorMessage="1" errorTitle="Fehler!!!" error="Es sind nur Punkte im Bereich von 0,0 bis 100,0 mit einer Dezimalstelle erlaubt!" sqref="C3:D5 C8:C9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1000000}">
      <formula1>1</formula1>
      <formula2>3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workbookViewId="0">
      <selection activeCell="C3" sqref="C3"/>
    </sheetView>
  </sheetViews>
  <sheetFormatPr baseColWidth="10" defaultColWidth="11.5703125" defaultRowHeight="12" x14ac:dyDescent="0.2"/>
  <cols>
    <col min="1" max="1" width="7.7109375" style="1" customWidth="1"/>
    <col min="2" max="2" width="20.42578125" style="1" customWidth="1"/>
    <col min="3" max="4" width="7.7109375" style="1" customWidth="1"/>
    <col min="5" max="5" width="10.28515625" style="1" customWidth="1"/>
    <col min="6" max="6" width="7.7109375" style="1" customWidth="1"/>
    <col min="7" max="7" width="10.28515625" style="1" customWidth="1"/>
    <col min="8" max="9" width="7.7109375" style="1" customWidth="1"/>
    <col min="10" max="11" width="4.140625" style="1" customWidth="1"/>
    <col min="12" max="15" width="11.28515625" style="1" customWidth="1"/>
    <col min="16" max="16384" width="11.5703125" style="1"/>
  </cols>
  <sheetData>
    <row r="1" spans="1:15" x14ac:dyDescent="0.2">
      <c r="A1" s="2" t="s">
        <v>0</v>
      </c>
      <c r="B1" s="2" t="s">
        <v>1</v>
      </c>
      <c r="C1" s="2" t="s">
        <v>2</v>
      </c>
      <c r="D1" s="2"/>
      <c r="E1" s="2" t="s">
        <v>3</v>
      </c>
      <c r="F1" s="2" t="s">
        <v>4</v>
      </c>
      <c r="G1" s="2" t="s">
        <v>5</v>
      </c>
      <c r="H1" s="2" t="s">
        <v>2</v>
      </c>
      <c r="I1" s="2" t="s">
        <v>6</v>
      </c>
      <c r="J1" s="44" t="s">
        <v>7</v>
      </c>
      <c r="K1" s="44"/>
      <c r="L1" s="3" t="s">
        <v>8</v>
      </c>
      <c r="M1" s="4" t="s">
        <v>9</v>
      </c>
      <c r="N1" s="4"/>
      <c r="O1" s="4"/>
    </row>
    <row r="2" spans="1:15" x14ac:dyDescent="0.2">
      <c r="A2" s="5">
        <v>6605</v>
      </c>
      <c r="B2" s="5" t="s">
        <v>10</v>
      </c>
      <c r="C2" s="5"/>
      <c r="D2" s="5"/>
      <c r="E2" s="5"/>
      <c r="F2" s="2"/>
      <c r="G2" s="5"/>
      <c r="H2" s="5"/>
      <c r="I2" s="2"/>
      <c r="J2" s="5"/>
      <c r="K2" s="5"/>
      <c r="L2" s="3"/>
      <c r="M2" s="3"/>
      <c r="N2" s="3"/>
      <c r="O2" s="3"/>
    </row>
    <row r="3" spans="1:15" x14ac:dyDescent="0.2">
      <c r="A3" s="6">
        <v>8753</v>
      </c>
      <c r="B3" s="7" t="s">
        <v>11</v>
      </c>
      <c r="C3" s="8"/>
      <c r="D3" s="5"/>
      <c r="E3" s="6" t="str">
        <f>IF(ISNUMBER(C3),ROUND(C3,$A$7),"")</f>
        <v/>
      </c>
      <c r="F3" s="9">
        <v>25</v>
      </c>
      <c r="G3" s="6" t="str">
        <f>IF(ISNUMBER(E3),ROUND(E3*F3,$A$7),"")</f>
        <v/>
      </c>
      <c r="H3" s="6" t="str">
        <f>IF(ISNUMBER(E3),ROUND(E3,$A$7),"")</f>
        <v/>
      </c>
      <c r="I3" s="9" t="str">
        <f t="shared" ref="I3:I4" si="0">IF(ISNUMBER(H3),VLOOKUP(ROUND(H3,$A$7),$A$18:$B$23,2,TRUE),"")</f>
        <v/>
      </c>
      <c r="J3" s="10" t="str">
        <f>IF(ISNUMBER(H3),IF(H3&gt;-0.1,1,2),"")</f>
        <v/>
      </c>
      <c r="K3" s="5"/>
      <c r="L3" s="3"/>
      <c r="M3" s="3"/>
      <c r="N3" s="3"/>
      <c r="O3" s="3"/>
    </row>
    <row r="4" spans="1:15" x14ac:dyDescent="0.2">
      <c r="A4" s="6">
        <v>6713</v>
      </c>
      <c r="B4" s="6" t="s">
        <v>12</v>
      </c>
      <c r="D4" s="5"/>
      <c r="E4" s="6"/>
      <c r="F4" s="9"/>
      <c r="G4" s="6" t="str">
        <f>IF(ISNUMBER(G3),ROUND(G3,$A$7),"")</f>
        <v/>
      </c>
      <c r="H4" s="6" t="str">
        <f>IF(ISNUMBER(G4),ROUND(G4/F3,$A$7),"")</f>
        <v/>
      </c>
      <c r="I4" s="9" t="str">
        <f t="shared" si="0"/>
        <v/>
      </c>
      <c r="J4" s="10" t="str">
        <f>IF(ISNUMBER(H3),IF(H3&gt;-0.1,1,2),"")</f>
        <v/>
      </c>
      <c r="K4" s="5"/>
      <c r="L4" s="3"/>
      <c r="M4" s="3"/>
      <c r="N4" s="3"/>
      <c r="O4" s="3"/>
    </row>
    <row r="5" spans="1:15" x14ac:dyDescent="0.2">
      <c r="C5" s="5"/>
      <c r="D5" s="5"/>
      <c r="E5" s="5"/>
      <c r="F5" s="5"/>
      <c r="G5" s="5"/>
      <c r="H5" s="5"/>
      <c r="I5" s="2"/>
      <c r="J5" s="45" t="str">
        <f>IF(ISNUMBER(I4),IF(A14,IF(I4&lt;5,6,6),7),"")</f>
        <v/>
      </c>
      <c r="K5" s="45"/>
      <c r="L5" s="3"/>
      <c r="M5" s="3"/>
      <c r="N5" s="3"/>
      <c r="O5" s="3"/>
    </row>
    <row r="6" spans="1:15" x14ac:dyDescent="0.2">
      <c r="A6" s="4" t="s">
        <v>9</v>
      </c>
      <c r="B6" s="4"/>
      <c r="C6" s="4">
        <f>C3</f>
        <v>0</v>
      </c>
      <c r="D6" s="4">
        <f>C3</f>
        <v>0</v>
      </c>
      <c r="E6" s="4" t="e">
        <f>(H3,H4)</f>
        <v>#VALUE!</v>
      </c>
      <c r="F6" s="4" t="e">
        <f>(I3,I4)</f>
        <v>#VALUE!</v>
      </c>
      <c r="G6" s="4" t="str">
        <f>J3</f>
        <v/>
      </c>
      <c r="H6" s="4"/>
      <c r="I6" s="4" t="str">
        <f>J5</f>
        <v/>
      </c>
      <c r="J6" s="4"/>
      <c r="K6" s="4">
        <f>C3</f>
        <v>0</v>
      </c>
      <c r="L6" s="4"/>
      <c r="M6" s="4"/>
      <c r="N6" s="4"/>
      <c r="O6" s="4"/>
    </row>
    <row r="7" spans="1:15" x14ac:dyDescent="0.2">
      <c r="A7" s="4">
        <v>0</v>
      </c>
      <c r="B7" s="11" t="s">
        <v>13</v>
      </c>
      <c r="C7" s="12" t="s">
        <v>14</v>
      </c>
      <c r="D7" s="12" t="s">
        <v>15</v>
      </c>
      <c r="E7" s="12" t="s">
        <v>2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2" t="s">
        <v>22</v>
      </c>
      <c r="M7" s="12" t="s">
        <v>23</v>
      </c>
      <c r="N7" s="12" t="s">
        <v>24</v>
      </c>
      <c r="O7" s="12" t="s">
        <v>8</v>
      </c>
    </row>
    <row r="8" spans="1:15" x14ac:dyDescent="0.2">
      <c r="A8" s="4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">
      <c r="A9" s="4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">
      <c r="A12" s="4"/>
      <c r="B12" s="3" t="s">
        <v>25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">
      <c r="A13" s="12" t="b">
        <f>ISNUMBER(I4)</f>
        <v>0</v>
      </c>
      <c r="B13" s="12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">
      <c r="A14" s="12" t="b">
        <f>AND(A13:A13)</f>
        <v>0</v>
      </c>
      <c r="B14" s="12" t="s">
        <v>27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">
      <c r="A17" s="4"/>
      <c r="B17" s="3" t="s">
        <v>28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">
      <c r="A18" s="4">
        <v>0</v>
      </c>
      <c r="B18" s="4">
        <v>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4">
        <v>30</v>
      </c>
      <c r="B19" s="4">
        <v>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">
      <c r="A20" s="4">
        <v>50</v>
      </c>
      <c r="B20" s="4">
        <v>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4">
        <v>67</v>
      </c>
      <c r="B21" s="4">
        <v>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4">
        <v>81</v>
      </c>
      <c r="B22" s="4">
        <v>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4">
        <v>92</v>
      </c>
      <c r="B23" s="4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2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038"/>
  <sheetViews>
    <sheetView tabSelected="1" topLeftCell="A8" workbookViewId="0">
      <selection activeCell="C13" sqref="C13"/>
    </sheetView>
  </sheetViews>
  <sheetFormatPr baseColWidth="10" defaultColWidth="11.5703125" defaultRowHeight="12" x14ac:dyDescent="0.2"/>
  <cols>
    <col min="1" max="1" width="6.5703125" style="1" bestFit="1" customWidth="1"/>
    <col min="2" max="2" width="41.7109375" style="1" customWidth="1"/>
    <col min="3" max="4" width="7.7109375" style="1" customWidth="1"/>
    <col min="5" max="5" width="11.85546875" style="1" bestFit="1" customWidth="1"/>
    <col min="6" max="6" width="7.7109375" style="1" customWidth="1"/>
    <col min="7" max="7" width="15.42578125" style="1" customWidth="1"/>
    <col min="8" max="9" width="7.7109375" style="1" customWidth="1"/>
    <col min="10" max="11" width="4.140625" style="1" customWidth="1"/>
    <col min="12" max="14" width="11.28515625" style="1" customWidth="1"/>
    <col min="15" max="16384" width="11.5703125" style="1"/>
  </cols>
  <sheetData>
    <row r="1" spans="1:64" ht="12.75" customHeight="1" x14ac:dyDescent="0.25">
      <c r="A1" s="36" t="s">
        <v>0</v>
      </c>
      <c r="B1" s="48" t="s">
        <v>1</v>
      </c>
      <c r="C1" s="48" t="s">
        <v>2</v>
      </c>
      <c r="D1" s="48"/>
      <c r="E1" s="48"/>
      <c r="F1" s="48" t="s">
        <v>4</v>
      </c>
      <c r="G1" s="48" t="s">
        <v>5</v>
      </c>
      <c r="H1" s="48" t="s">
        <v>2</v>
      </c>
      <c r="I1" s="48" t="s">
        <v>6</v>
      </c>
      <c r="J1" s="49" t="s">
        <v>7</v>
      </c>
      <c r="K1" s="49"/>
      <c r="L1" s="50" t="s">
        <v>8</v>
      </c>
      <c r="M1" s="38" t="s">
        <v>9</v>
      </c>
      <c r="N1" s="3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15" x14ac:dyDescent="0.25">
      <c r="A2" s="37">
        <v>6605</v>
      </c>
      <c r="B2" s="51" t="s">
        <v>51</v>
      </c>
      <c r="C2" s="51"/>
      <c r="D2" s="51"/>
      <c r="E2" s="52"/>
      <c r="F2" s="48"/>
      <c r="G2" s="52"/>
      <c r="H2" s="52"/>
      <c r="I2" s="53"/>
      <c r="J2" s="54"/>
      <c r="K2" s="55"/>
      <c r="L2" s="55"/>
      <c r="M2" s="42"/>
      <c r="N2" s="39"/>
      <c r="P2" s="1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s="67" customFormat="1" ht="28.5" x14ac:dyDescent="0.2">
      <c r="A3" s="56">
        <v>8753</v>
      </c>
      <c r="B3" s="57" t="s">
        <v>52</v>
      </c>
      <c r="C3" s="58"/>
      <c r="D3" s="59"/>
      <c r="E3" s="60"/>
      <c r="F3" s="61">
        <v>25</v>
      </c>
      <c r="G3" s="60" t="str">
        <f>IF(ISNUMBER(C3),ROUND(C3*F3,$A$18),"")</f>
        <v/>
      </c>
      <c r="H3" s="60" t="str">
        <f>IF(ISNUMBER(G3),ROUND((G3/F3),$A$18),"")</f>
        <v/>
      </c>
      <c r="I3" s="61" t="str">
        <f t="shared" ref="I3:I4" si="0">IF(ISNUMBER(H3),VLOOKUP(ROUND(H3,$A$18),$A$33:$B$38,2,TRUE),"")</f>
        <v/>
      </c>
      <c r="J3" s="62"/>
      <c r="K3" s="63"/>
      <c r="L3" s="64">
        <v>25</v>
      </c>
      <c r="M3" s="65"/>
      <c r="N3" s="66" t="str">
        <f>IF(ISNUMBER(C3),ROUND(C3*L3,$A$20),"")</f>
        <v/>
      </c>
      <c r="P3" s="68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64" s="67" customFormat="1" ht="15" x14ac:dyDescent="0.2">
      <c r="A4" s="56">
        <v>6713</v>
      </c>
      <c r="B4" s="60" t="s">
        <v>53</v>
      </c>
      <c r="C4" s="59"/>
      <c r="D4" s="59"/>
      <c r="E4" s="60"/>
      <c r="F4" s="43"/>
      <c r="G4" s="43"/>
      <c r="H4" s="60" t="str">
        <f>IF(ISNUMBER(G3),ROUND((G3/F3),$A$18),"")</f>
        <v/>
      </c>
      <c r="I4" s="61" t="str">
        <f t="shared" si="0"/>
        <v/>
      </c>
      <c r="J4" s="62" t="str">
        <f>IF(ISNUMBER(K4),K4,(IF(ISNUMBER(H4),IF(H4&gt;49,1,2),"")))</f>
        <v/>
      </c>
      <c r="K4" s="70"/>
      <c r="L4" s="63"/>
      <c r="M4" s="65"/>
      <c r="N4" s="71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64" s="67" customFormat="1" ht="15" x14ac:dyDescent="0.2">
      <c r="A5" s="56"/>
      <c r="B5" s="60"/>
      <c r="C5" s="59"/>
      <c r="D5" s="59"/>
      <c r="E5" s="60"/>
      <c r="F5" s="43"/>
      <c r="G5" s="43"/>
      <c r="H5" s="60"/>
      <c r="I5" s="61"/>
      <c r="J5" s="63"/>
      <c r="K5" s="63"/>
      <c r="L5" s="63"/>
      <c r="M5" s="65"/>
      <c r="N5" s="71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</row>
    <row r="6" spans="1:64" s="67" customFormat="1" ht="15" x14ac:dyDescent="0.2">
      <c r="A6" s="72" t="s">
        <v>0</v>
      </c>
      <c r="B6" s="73" t="s">
        <v>1</v>
      </c>
      <c r="C6" s="73" t="s">
        <v>2</v>
      </c>
      <c r="D6" s="73" t="s">
        <v>29</v>
      </c>
      <c r="E6" s="73" t="s">
        <v>3</v>
      </c>
      <c r="F6" s="73" t="s">
        <v>4</v>
      </c>
      <c r="G6" s="73" t="s">
        <v>5</v>
      </c>
      <c r="H6" s="73" t="s">
        <v>2</v>
      </c>
      <c r="I6" s="73" t="s">
        <v>6</v>
      </c>
      <c r="J6" s="74" t="s">
        <v>7</v>
      </c>
      <c r="K6" s="74"/>
      <c r="L6" s="63"/>
      <c r="M6" s="65"/>
      <c r="N6" s="71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</row>
    <row r="7" spans="1:64" s="67" customFormat="1" ht="15" x14ac:dyDescent="0.2">
      <c r="A7" s="75">
        <v>6607</v>
      </c>
      <c r="B7" s="59" t="s">
        <v>54</v>
      </c>
      <c r="C7" s="59"/>
      <c r="D7" s="59"/>
      <c r="E7" s="59"/>
      <c r="F7" s="76"/>
      <c r="G7" s="59"/>
      <c r="H7" s="59"/>
      <c r="I7" s="73"/>
      <c r="J7" s="70"/>
      <c r="K7" s="77"/>
      <c r="L7" s="78"/>
      <c r="M7" s="79"/>
      <c r="N7" s="66"/>
      <c r="O7" s="69"/>
      <c r="P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</row>
    <row r="8" spans="1:64" s="67" customFormat="1" ht="28.5" x14ac:dyDescent="0.2">
      <c r="A8" s="56">
        <v>8754</v>
      </c>
      <c r="B8" s="57" t="s">
        <v>55</v>
      </c>
      <c r="C8" s="80"/>
      <c r="D8" s="80"/>
      <c r="E8" s="60" t="str">
        <f t="shared" ref="E8:E9" si="1">IF(AND(ISNUMBER(C8),ISNUMBER(D8)),ROUND(((ROUND(C8,$A$18)*2+ROUND(D8,$A$18))/3),$A$18),(IF(ISNUMBER(C8),ROUND(C8,$A$18),"")))</f>
        <v/>
      </c>
      <c r="F8" s="61">
        <v>35</v>
      </c>
      <c r="G8" s="60" t="str">
        <f t="shared" ref="G8:G9" si="2">IF(ISNUMBER(E8),ROUND(E8*F8,$A$18),"")</f>
        <v/>
      </c>
      <c r="H8" s="60" t="str">
        <f t="shared" ref="H8:H9" si="3">IF(ISNUMBER(E8),ROUND(E8,$A$18),"")</f>
        <v/>
      </c>
      <c r="I8" s="61" t="str">
        <f t="shared" ref="I8:I9" si="4">IF(ISNUMBER(H8),VLOOKUP(ROUND(H8,$A$18),$A$33:$B$38,2,TRUE),"")</f>
        <v/>
      </c>
      <c r="J8" s="70" t="str">
        <f t="shared" ref="J8:J9" si="5">IF(ISNUMBER(K8),K8,(IF(ISNUMBER(H8),IF(H8&gt;49.4,1,2),"")))</f>
        <v/>
      </c>
      <c r="K8" s="70"/>
      <c r="L8" s="64">
        <v>35</v>
      </c>
      <c r="M8" s="79"/>
      <c r="N8" s="66" t="str">
        <f t="shared" ref="N8:N9" si="6">IF(ISNUMBER(E8),ROUND(E8*F8,$A$20),"")</f>
        <v/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</row>
    <row r="9" spans="1:64" s="67" customFormat="1" ht="15" x14ac:dyDescent="0.2">
      <c r="A9" s="56">
        <v>5071</v>
      </c>
      <c r="B9" s="60" t="s">
        <v>56</v>
      </c>
      <c r="C9" s="80"/>
      <c r="D9" s="80"/>
      <c r="E9" s="60" t="str">
        <f t="shared" si="1"/>
        <v/>
      </c>
      <c r="F9" s="61">
        <v>10</v>
      </c>
      <c r="G9" s="60" t="str">
        <f t="shared" si="2"/>
        <v/>
      </c>
      <c r="H9" s="60" t="str">
        <f t="shared" si="3"/>
        <v/>
      </c>
      <c r="I9" s="61" t="str">
        <f t="shared" si="4"/>
        <v/>
      </c>
      <c r="J9" s="70" t="str">
        <f t="shared" si="5"/>
        <v/>
      </c>
      <c r="K9" s="70"/>
      <c r="L9" s="64">
        <v>10</v>
      </c>
      <c r="M9" s="79"/>
      <c r="N9" s="66" t="str">
        <f t="shared" si="6"/>
        <v/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</row>
    <row r="10" spans="1:64" s="67" customFormat="1" ht="14.25" x14ac:dyDescent="0.2">
      <c r="A10" s="56"/>
      <c r="B10" s="60"/>
      <c r="C10" s="81"/>
      <c r="D10" s="81"/>
      <c r="E10" s="60"/>
      <c r="F10" s="61"/>
      <c r="G10" s="60"/>
      <c r="H10" s="60"/>
      <c r="I10" s="61"/>
      <c r="J10" s="70"/>
      <c r="K10" s="63"/>
      <c r="L10" s="62"/>
      <c r="M10" s="56"/>
      <c r="N10" s="82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64" s="67" customFormat="1" ht="14.25" x14ac:dyDescent="0.2">
      <c r="A11" s="56">
        <v>6641</v>
      </c>
      <c r="B11" s="60" t="s">
        <v>47</v>
      </c>
      <c r="C11" s="80"/>
      <c r="D11" s="81"/>
      <c r="E11" s="60" t="str">
        <f>IF(AND(ISNUMBER(C11),ISNUMBER(D11)),ROUND(((ROUND(C11,$A$18)*2+ROUND(D11,$A$18))/3),$A$18),(IF(ISNUMBER(C11),ROUND(C11,$A$18),"")))</f>
        <v/>
      </c>
      <c r="F11" s="61">
        <v>10</v>
      </c>
      <c r="G11" s="60" t="str">
        <f t="shared" ref="G11:G13" si="7">IF(ISNUMBER(E11),ROUND(E11*F11,$A$18),"")</f>
        <v/>
      </c>
      <c r="H11" s="60" t="str">
        <f t="shared" ref="H11:H13" si="8">IF(ISNUMBER(E11),ROUND(E11,$A$18),"")</f>
        <v/>
      </c>
      <c r="I11" s="61"/>
      <c r="J11" s="70" t="str">
        <f t="shared" ref="J11:J14" si="9">IF(ISNUMBER(K11),K11,(IF(ISNUMBER(H11),IF(H11&gt;49.4,1,2),"")))</f>
        <v/>
      </c>
      <c r="K11" s="63"/>
      <c r="L11" s="78"/>
      <c r="M11" s="79"/>
      <c r="N11" s="66" t="str">
        <f t="shared" ref="N11:N13" si="10">IF(ISNUMBER(E11),ROUND(E11*F11,$A$20),"")</f>
        <v/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</row>
    <row r="12" spans="1:64" s="67" customFormat="1" ht="15" x14ac:dyDescent="0.2">
      <c r="A12" s="56">
        <v>5807</v>
      </c>
      <c r="B12" s="60" t="s">
        <v>37</v>
      </c>
      <c r="C12" s="80"/>
      <c r="D12" s="59"/>
      <c r="E12" s="60" t="str">
        <f t="shared" ref="E12:E13" si="11">IF(ISNUMBER(C12),ROUND(C12,$A$18),"")</f>
        <v/>
      </c>
      <c r="F12" s="61">
        <v>20</v>
      </c>
      <c r="G12" s="60" t="str">
        <f t="shared" si="7"/>
        <v/>
      </c>
      <c r="H12" s="60" t="str">
        <f t="shared" si="8"/>
        <v/>
      </c>
      <c r="I12" s="61"/>
      <c r="J12" s="70" t="str">
        <f t="shared" si="9"/>
        <v/>
      </c>
      <c r="K12" s="63"/>
      <c r="L12" s="78"/>
      <c r="M12" s="79"/>
      <c r="N12" s="66" t="str">
        <f t="shared" si="10"/>
        <v/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</row>
    <row r="13" spans="1:64" s="67" customFormat="1" ht="15" x14ac:dyDescent="0.2">
      <c r="A13" s="56">
        <v>6031</v>
      </c>
      <c r="B13" s="60" t="s">
        <v>57</v>
      </c>
      <c r="C13" s="80"/>
      <c r="D13" s="59"/>
      <c r="E13" s="60" t="str">
        <f t="shared" si="11"/>
        <v/>
      </c>
      <c r="F13" s="61">
        <v>70</v>
      </c>
      <c r="G13" s="60" t="str">
        <f t="shared" si="7"/>
        <v/>
      </c>
      <c r="H13" s="60" t="str">
        <f t="shared" si="8"/>
        <v/>
      </c>
      <c r="I13" s="61"/>
      <c r="J13" s="70" t="str">
        <f t="shared" si="9"/>
        <v/>
      </c>
      <c r="K13" s="63"/>
      <c r="L13" s="78"/>
      <c r="M13" s="79"/>
      <c r="N13" s="66" t="str">
        <f t="shared" si="10"/>
        <v/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</row>
    <row r="14" spans="1:64" s="67" customFormat="1" ht="15" x14ac:dyDescent="0.2">
      <c r="A14" s="56">
        <v>8755</v>
      </c>
      <c r="B14" s="60" t="s">
        <v>58</v>
      </c>
      <c r="C14" s="81"/>
      <c r="D14" s="59"/>
      <c r="E14" s="60"/>
      <c r="F14" s="61"/>
      <c r="G14" s="60" t="str">
        <f>IF(AND(ISNUMBER(G11),ISNUMBER(G12),ISNUMBER(G13)),ROUND(G11+G12+G13,$A$18),"")</f>
        <v/>
      </c>
      <c r="H14" s="60" t="str">
        <f>IF(ISNUMBER(G14),ROUND(G14,$A$18)/100,"")</f>
        <v/>
      </c>
      <c r="I14" s="61" t="str">
        <f t="shared" ref="I14:I16" si="12">IF(ISNUMBER(H14),VLOOKUP(ROUND(H14,$A$18),$A$33:$B$38,2,TRUE),"")</f>
        <v/>
      </c>
      <c r="J14" s="70" t="str">
        <f t="shared" si="9"/>
        <v/>
      </c>
      <c r="K14" s="70"/>
      <c r="L14" s="64">
        <v>30</v>
      </c>
      <c r="M14" s="79"/>
      <c r="N14" s="66" t="str">
        <f>IF(ISNUMBER(G14),ROUND(G14*L14/100,$A$20),"")</f>
        <v/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</row>
    <row r="15" spans="1:64" s="67" customFormat="1" ht="15" x14ac:dyDescent="0.2">
      <c r="A15" s="56">
        <v>6715</v>
      </c>
      <c r="B15" s="60" t="s">
        <v>59</v>
      </c>
      <c r="C15" s="59"/>
      <c r="D15" s="59"/>
      <c r="E15" s="60"/>
      <c r="F15" s="61"/>
      <c r="G15" s="60"/>
      <c r="H15" s="84" t="str">
        <f>IF(ISNUMBER(N15),ROUND((N15/75),$A$18),"")</f>
        <v/>
      </c>
      <c r="I15" s="61" t="str">
        <f t="shared" si="12"/>
        <v/>
      </c>
      <c r="J15" s="70"/>
      <c r="K15" s="70"/>
      <c r="L15" s="64"/>
      <c r="M15" s="79"/>
      <c r="N15" s="66" t="str">
        <f>IF(AND(ISNUMBER(N8),ISNUMBER(N9),ISNUMBER(N14)),ROUND(N8+N9+N14,0),"")</f>
        <v/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4" s="67" customFormat="1" ht="15" x14ac:dyDescent="0.2">
      <c r="A16" s="75">
        <v>6129</v>
      </c>
      <c r="B16" s="59" t="s">
        <v>40</v>
      </c>
      <c r="C16" s="85" t="str">
        <f>IF(AND(ISNUMBER(N3),ISNUMBER(N8),ISNUMBER(N9),ISNUMBER(N14)),ROUND((N3+N8+N9+N14)/100,$A$20),"")</f>
        <v/>
      </c>
      <c r="D16" s="59"/>
      <c r="E16" s="59"/>
      <c r="F16" s="59"/>
      <c r="G16" s="86" t="str">
        <f>IF(AND(ISNUMBER(G3),ISNUMBER(N15)),ROUND(G3+N15,$A$18),"")</f>
        <v/>
      </c>
      <c r="H16" s="86" t="str">
        <f>IF(ISNUMBER(G16),ROUND((G16/100),$A$18),"")</f>
        <v/>
      </c>
      <c r="I16" s="61" t="str">
        <f t="shared" si="12"/>
        <v/>
      </c>
      <c r="J16" s="87" t="str">
        <f>IF(ISNUMBER(I16),IF(A29,IF(I16&lt;5,6,7),7),"")</f>
        <v/>
      </c>
      <c r="K16" s="87"/>
      <c r="L16" s="43" t="str">
        <f>IF(J16=6,"bestanden",IF(J16=7,"nicht bestanden",""))</f>
        <v/>
      </c>
      <c r="M16" s="69"/>
      <c r="N16" s="88" t="str">
        <f>IF(ISNUMBER(E34),ROUND(E34*F34,$A$20),"")</f>
        <v/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</row>
    <row r="17" spans="1:64" x14ac:dyDescent="0.2">
      <c r="A17" s="38" t="s">
        <v>9</v>
      </c>
      <c r="B17" s="38"/>
      <c r="C17" s="38" t="e">
        <f>(C3,C8,C9,C11,C12,D8,D9,C13)</f>
        <v>#VALUE!</v>
      </c>
      <c r="D17" s="38" t="e">
        <f>(C8,C9)</f>
        <v>#VALUE!</v>
      </c>
      <c r="E17" s="38" t="e">
        <f>(H16,H3,H8,H14,H9)</f>
        <v>#VALUE!</v>
      </c>
      <c r="F17" s="38" t="e">
        <f>(I16,I3,I8,I14,I9)</f>
        <v>#VALUE!</v>
      </c>
      <c r="G17" s="38" t="e">
        <f>(J3,J4,J9,J8,J11,J12,J13,J14)</f>
        <v>#VALUE!</v>
      </c>
      <c r="H17" s="38" t="e">
        <f>(K3,K4,K8,K9,K14)</f>
        <v>#VALUE!</v>
      </c>
      <c r="I17" s="38" t="str">
        <f>J16</f>
        <v/>
      </c>
      <c r="J17" s="38" t="e">
        <f>(A16,A2,A3,A7,A8,A14,A9)</f>
        <v>#VALUE!</v>
      </c>
      <c r="K17" s="38" t="e">
        <f>(C3,C8,C9)</f>
        <v>#VALUE!</v>
      </c>
      <c r="L17" s="38"/>
      <c r="M17" s="38"/>
      <c r="N17" s="39" t="str">
        <f>C16</f>
        <v/>
      </c>
      <c r="O17" s="38" t="e">
        <f>(L16,L2,L3,L7,L8,L14,L9)</f>
        <v>#VALUE!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pans="1:64" x14ac:dyDescent="0.2">
      <c r="A18" s="38">
        <v>0</v>
      </c>
      <c r="B18" s="40" t="s">
        <v>13</v>
      </c>
      <c r="C18" s="38" t="s">
        <v>14</v>
      </c>
      <c r="D18" s="38" t="s">
        <v>15</v>
      </c>
      <c r="E18" s="38" t="s">
        <v>2</v>
      </c>
      <c r="F18" s="38" t="s">
        <v>16</v>
      </c>
      <c r="G18" s="38" t="s">
        <v>17</v>
      </c>
      <c r="H18" s="38" t="s">
        <v>18</v>
      </c>
      <c r="I18" s="38" t="s">
        <v>19</v>
      </c>
      <c r="J18" s="38" t="s">
        <v>20</v>
      </c>
      <c r="K18" s="38" t="s">
        <v>21</v>
      </c>
      <c r="L18" s="38" t="s">
        <v>22</v>
      </c>
      <c r="M18" s="38" t="s">
        <v>23</v>
      </c>
      <c r="N18" s="39" t="s">
        <v>24</v>
      </c>
      <c r="O18" s="38" t="s">
        <v>8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x14ac:dyDescent="0.2">
      <c r="A19" s="38">
        <v>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x14ac:dyDescent="0.2">
      <c r="A20" s="38">
        <v>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64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x14ac:dyDescent="0.2">
      <c r="A23" s="38"/>
      <c r="B23" s="41" t="s">
        <v>25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</row>
    <row r="24" spans="1:64" x14ac:dyDescent="0.2">
      <c r="A24" s="38" t="b">
        <f>COUNTIF(I8:I14,"=6")&lt;=0</f>
        <v>1</v>
      </c>
      <c r="B24" s="38" t="s">
        <v>48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x14ac:dyDescent="0.2">
      <c r="A25" s="38" t="b">
        <f>COUNTIF(I8:I14,"&lt;=4")&gt;=2</f>
        <v>0</v>
      </c>
      <c r="B25" s="38" t="s">
        <v>49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64" x14ac:dyDescent="0.2">
      <c r="A26" s="38" t="b">
        <f t="shared" ref="A26:A27" si="13">IF(I15&lt;5,TRUE,FALSE)</f>
        <v>0</v>
      </c>
      <c r="B26" s="38" t="s">
        <v>50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</row>
    <row r="27" spans="1:64" x14ac:dyDescent="0.2">
      <c r="A27" s="38" t="b">
        <f t="shared" si="13"/>
        <v>0</v>
      </c>
      <c r="B27" s="38" t="s">
        <v>46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x14ac:dyDescent="0.2">
      <c r="A28" s="38" t="b">
        <f>ISNUMBER(I16)</f>
        <v>0</v>
      </c>
      <c r="B28" s="38" t="s">
        <v>26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  <row r="29" spans="1:64" x14ac:dyDescent="0.2">
      <c r="A29" s="38" t="b">
        <f>AND(A24:A28)</f>
        <v>0</v>
      </c>
      <c r="B29" s="38" t="s">
        <v>27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64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3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</row>
    <row r="31" spans="1:64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3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x14ac:dyDescent="0.2">
      <c r="A32" s="38"/>
      <c r="B32" s="41" t="s">
        <v>28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3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x14ac:dyDescent="0.2">
      <c r="A33" s="38">
        <v>0</v>
      </c>
      <c r="B33" s="38">
        <v>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3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x14ac:dyDescent="0.2">
      <c r="A34" s="38">
        <v>30</v>
      </c>
      <c r="B34" s="38">
        <v>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3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</row>
    <row r="35" spans="1:64" x14ac:dyDescent="0.2">
      <c r="A35" s="38">
        <v>50</v>
      </c>
      <c r="B35" s="38">
        <v>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3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x14ac:dyDescent="0.2">
      <c r="A36" s="38">
        <v>67</v>
      </c>
      <c r="B36" s="38">
        <v>3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3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x14ac:dyDescent="0.2">
      <c r="A37" s="38">
        <v>81</v>
      </c>
      <c r="B37" s="38">
        <v>2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3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</row>
    <row r="38" spans="1:64" x14ac:dyDescent="0.2">
      <c r="A38" s="38">
        <v>92</v>
      </c>
      <c r="B38" s="38">
        <v>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3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6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</row>
    <row r="40" spans="1:6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6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</row>
    <row r="44" spans="1:6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6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6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6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6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3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3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3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3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6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3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6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6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3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6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3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6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6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3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6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3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6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3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</row>
    <row r="61" spans="1:6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3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</row>
    <row r="62" spans="1:6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3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</row>
    <row r="63" spans="1:6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3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</row>
    <row r="64" spans="1:6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3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</row>
    <row r="65" spans="1:6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3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</row>
    <row r="66" spans="1:6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3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3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3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4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3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3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</row>
    <row r="71" spans="1:64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3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</row>
    <row r="72" spans="1:64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3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3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3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3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3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3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3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3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3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3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3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3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3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3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3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3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3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3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3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3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3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3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3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3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3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3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3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3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3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3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3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3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3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3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4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3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</row>
    <row r="107" spans="1:64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3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</row>
    <row r="108" spans="1:64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3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</row>
    <row r="109" spans="1:64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3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3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3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33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  <row r="113" spans="1:64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33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</row>
    <row r="114" spans="1:64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33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</row>
    <row r="115" spans="1:64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33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</row>
    <row r="116" spans="1:64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33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</row>
    <row r="117" spans="1:64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33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</row>
    <row r="118" spans="1:64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33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</row>
    <row r="119" spans="1:64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33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</row>
    <row r="120" spans="1:64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33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</row>
    <row r="121" spans="1:64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33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</row>
    <row r="122" spans="1:64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33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</row>
    <row r="123" spans="1:64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33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</row>
    <row r="124" spans="1:64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33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</row>
    <row r="125" spans="1:64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3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</row>
    <row r="126" spans="1:64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33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</row>
    <row r="127" spans="1:64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33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</row>
    <row r="128" spans="1:64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33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</row>
    <row r="129" spans="1:64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33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</row>
    <row r="130" spans="1:64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33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</row>
    <row r="131" spans="1:64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3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</row>
    <row r="132" spans="1:64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33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</row>
    <row r="133" spans="1:64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33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</row>
    <row r="134" spans="1:64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33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</row>
    <row r="135" spans="1:64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33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</row>
    <row r="136" spans="1:64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33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</row>
    <row r="137" spans="1:64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33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</row>
    <row r="138" spans="1:64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33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</row>
    <row r="139" spans="1:64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33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</row>
    <row r="140" spans="1:64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33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</row>
    <row r="141" spans="1:64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33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</row>
    <row r="142" spans="1:64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33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33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</row>
    <row r="144" spans="1:64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33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</row>
    <row r="145" spans="1:64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33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</row>
    <row r="146" spans="1:64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3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</row>
    <row r="147" spans="1:64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3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</row>
    <row r="148" spans="1:64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3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</row>
    <row r="149" spans="1:64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3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</row>
    <row r="150" spans="1:64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3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</row>
    <row r="151" spans="1:64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33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</row>
    <row r="152" spans="1:64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3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</row>
    <row r="153" spans="1:64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3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</row>
    <row r="154" spans="1:64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33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</row>
    <row r="155" spans="1:64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33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</row>
    <row r="156" spans="1:64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33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</row>
    <row r="157" spans="1:64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33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</row>
    <row r="158" spans="1:64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33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</row>
    <row r="159" spans="1:64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33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</row>
    <row r="160" spans="1:64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33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</row>
    <row r="161" spans="1:64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33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</row>
    <row r="162" spans="1:64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33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</row>
    <row r="163" spans="1:64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33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4" spans="1:64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33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</row>
    <row r="165" spans="1:64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33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</row>
    <row r="166" spans="1:64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33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</row>
    <row r="167" spans="1:64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33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</row>
    <row r="168" spans="1:64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3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</row>
    <row r="169" spans="1:64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33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</row>
    <row r="170" spans="1:64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33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</row>
    <row r="171" spans="1:64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33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</row>
    <row r="172" spans="1:64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33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</row>
    <row r="173" spans="1:64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33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</row>
    <row r="174" spans="1:64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33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</row>
    <row r="175" spans="1:64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33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</row>
    <row r="176" spans="1:64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33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</row>
    <row r="177" spans="1:64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33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</row>
    <row r="178" spans="1:64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33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</row>
    <row r="179" spans="1:64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33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</row>
    <row r="180" spans="1:64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33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</row>
    <row r="181" spans="1:64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33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</row>
    <row r="182" spans="1:64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33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</row>
    <row r="183" spans="1:64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33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</row>
    <row r="184" spans="1:64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3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</row>
    <row r="185" spans="1:64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33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</row>
    <row r="186" spans="1:64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33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</row>
    <row r="187" spans="1:64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33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</row>
    <row r="188" spans="1:64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33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</row>
    <row r="189" spans="1:64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33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</row>
    <row r="190" spans="1:64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33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</row>
    <row r="191" spans="1:64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3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</row>
    <row r="192" spans="1:64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33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</row>
    <row r="193" spans="1:64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33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4" spans="1:64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33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</row>
    <row r="195" spans="1:64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33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</row>
    <row r="196" spans="1:64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33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</row>
    <row r="197" spans="1:64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33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</row>
    <row r="198" spans="1:64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33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199" spans="1:64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33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</row>
    <row r="200" spans="1:64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33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</row>
    <row r="201" spans="1:64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33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</row>
    <row r="202" spans="1:64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33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</row>
    <row r="203" spans="1:64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33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</row>
    <row r="204" spans="1:64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33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</row>
    <row r="205" spans="1:64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33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</row>
    <row r="206" spans="1:64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33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</row>
    <row r="207" spans="1:64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33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</row>
    <row r="208" spans="1:64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33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</row>
    <row r="209" spans="1:64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33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</row>
    <row r="210" spans="1:64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33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</row>
    <row r="211" spans="1:64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33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</row>
    <row r="212" spans="1:64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33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</row>
    <row r="213" spans="1:64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33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</row>
    <row r="214" spans="1:64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33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</row>
    <row r="215" spans="1:64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33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</row>
    <row r="216" spans="1:64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33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</row>
    <row r="217" spans="1:64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33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</row>
    <row r="218" spans="1:64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33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</row>
    <row r="219" spans="1:64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33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</row>
    <row r="220" spans="1:64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33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</row>
    <row r="221" spans="1:64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33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</row>
    <row r="222" spans="1:64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33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</row>
    <row r="223" spans="1:64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33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</row>
    <row r="224" spans="1:64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33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</row>
    <row r="225" spans="1:64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33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6" spans="1:64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33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</row>
    <row r="227" spans="1:64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33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</row>
    <row r="228" spans="1:64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33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</row>
    <row r="229" spans="1:64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33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</row>
    <row r="230" spans="1:64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33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</row>
    <row r="231" spans="1:64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33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</row>
    <row r="232" spans="1:64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33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</row>
    <row r="233" spans="1:64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33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</row>
    <row r="234" spans="1:64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33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</row>
    <row r="235" spans="1:64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33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</row>
    <row r="236" spans="1:64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33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</row>
    <row r="237" spans="1:64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33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</row>
    <row r="238" spans="1:64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33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</row>
    <row r="239" spans="1:64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33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</row>
    <row r="240" spans="1:64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33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</row>
    <row r="241" spans="1:64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33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</row>
    <row r="242" spans="1:64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33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</row>
    <row r="243" spans="1:64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33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4" spans="1:64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33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</row>
    <row r="245" spans="1:64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33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</row>
    <row r="246" spans="1:64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33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</row>
    <row r="247" spans="1:64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33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</row>
    <row r="248" spans="1:64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33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49" spans="1:64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33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</row>
    <row r="250" spans="1:64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33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</row>
    <row r="251" spans="1:64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33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</row>
    <row r="252" spans="1:64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33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</row>
    <row r="253" spans="1:64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33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</row>
    <row r="254" spans="1:64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33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</row>
    <row r="255" spans="1:64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33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</row>
    <row r="256" spans="1:64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33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</row>
    <row r="257" spans="1:64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33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</row>
    <row r="258" spans="1:64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33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</row>
    <row r="259" spans="1:64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33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</row>
    <row r="260" spans="1:64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33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</row>
    <row r="261" spans="1:64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33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</row>
    <row r="262" spans="1:64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33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</row>
    <row r="263" spans="1:64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33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</row>
    <row r="264" spans="1:64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33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</row>
    <row r="265" spans="1:64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33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</row>
    <row r="266" spans="1:64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33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</row>
    <row r="267" spans="1:64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33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</row>
    <row r="268" spans="1:64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33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</row>
    <row r="269" spans="1:64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33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</row>
    <row r="270" spans="1:64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33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</row>
    <row r="271" spans="1:64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33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</row>
    <row r="272" spans="1:64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33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</row>
    <row r="273" spans="1:64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33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</row>
    <row r="274" spans="1:64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33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</row>
    <row r="275" spans="1:64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33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</row>
    <row r="276" spans="1:64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33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</row>
    <row r="277" spans="1:64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33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</row>
    <row r="278" spans="1:64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33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</row>
    <row r="279" spans="1:64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33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</row>
    <row r="280" spans="1:64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33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</row>
    <row r="281" spans="1:64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33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</row>
    <row r="282" spans="1:64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33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</row>
    <row r="283" spans="1:64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33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</row>
    <row r="284" spans="1:64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33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</row>
    <row r="285" spans="1:64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33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</row>
    <row r="286" spans="1:64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33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</row>
    <row r="287" spans="1:64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33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</row>
    <row r="288" spans="1:64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33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</row>
    <row r="289" spans="1:64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33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</row>
    <row r="290" spans="1:64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33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</row>
    <row r="291" spans="1:64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33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</row>
    <row r="292" spans="1:64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33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</row>
    <row r="293" spans="1:64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33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</row>
    <row r="294" spans="1:64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33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</row>
    <row r="295" spans="1:64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33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</row>
    <row r="296" spans="1:64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33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</row>
    <row r="297" spans="1:64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33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</row>
    <row r="298" spans="1:64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33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</row>
    <row r="299" spans="1:64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33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</row>
    <row r="300" spans="1:64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33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</row>
    <row r="301" spans="1:64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33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</row>
    <row r="302" spans="1:64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33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</row>
    <row r="303" spans="1:64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33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</row>
    <row r="304" spans="1:64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33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</row>
    <row r="305" spans="1:64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33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</row>
    <row r="306" spans="1:64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33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</row>
    <row r="307" spans="1:64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33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</row>
    <row r="308" spans="1:64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33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</row>
    <row r="309" spans="1:64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33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</row>
    <row r="310" spans="1:64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33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</row>
    <row r="311" spans="1:64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33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</row>
    <row r="312" spans="1:64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33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</row>
    <row r="313" spans="1:64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33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</row>
    <row r="314" spans="1:64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33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</row>
    <row r="315" spans="1:64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33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</row>
    <row r="316" spans="1:64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33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</row>
    <row r="317" spans="1:64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33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</row>
    <row r="318" spans="1:64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33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</row>
    <row r="319" spans="1:64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33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</row>
    <row r="320" spans="1:64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33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</row>
    <row r="321" spans="1:64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33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</row>
    <row r="322" spans="1:64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33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</row>
    <row r="323" spans="1:64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33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</row>
    <row r="324" spans="1:64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33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</row>
    <row r="325" spans="1:64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33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</row>
    <row r="326" spans="1:64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33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</row>
    <row r="327" spans="1:64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33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</row>
    <row r="328" spans="1:64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33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</row>
    <row r="329" spans="1:64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33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</row>
    <row r="330" spans="1:64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33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</row>
    <row r="331" spans="1:64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33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</row>
    <row r="332" spans="1:64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33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</row>
    <row r="333" spans="1:64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33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</row>
    <row r="334" spans="1:64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33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</row>
    <row r="335" spans="1:64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33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</row>
    <row r="336" spans="1:64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33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</row>
    <row r="337" spans="1:64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33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</row>
    <row r="338" spans="1:64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33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</row>
    <row r="339" spans="1:64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33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</row>
    <row r="340" spans="1:64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33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</row>
    <row r="341" spans="1:64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33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</row>
    <row r="342" spans="1:64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33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</row>
    <row r="343" spans="1:64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33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</row>
    <row r="344" spans="1:64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33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</row>
    <row r="345" spans="1:64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33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</row>
    <row r="346" spans="1:64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33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</row>
    <row r="347" spans="1:64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33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</row>
    <row r="348" spans="1:64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33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</row>
    <row r="349" spans="1:64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33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</row>
    <row r="350" spans="1:64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33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</row>
    <row r="351" spans="1:6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33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</row>
    <row r="352" spans="1:64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33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</row>
    <row r="353" spans="1:6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33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</row>
    <row r="354" spans="1:6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33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</row>
    <row r="355" spans="1:6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33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</row>
    <row r="356" spans="1:6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33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</row>
    <row r="357" spans="1:64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33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</row>
    <row r="358" spans="1:64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33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</row>
    <row r="359" spans="1:64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33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</row>
    <row r="360" spans="1:64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33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</row>
    <row r="361" spans="1:64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33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</row>
    <row r="362" spans="1:6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33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</row>
    <row r="363" spans="1:64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33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</row>
    <row r="364" spans="1:64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33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</row>
    <row r="365" spans="1:64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33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</row>
    <row r="366" spans="1:64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33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</row>
    <row r="367" spans="1:64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33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</row>
    <row r="368" spans="1:64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33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</row>
    <row r="369" spans="1:64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33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</row>
    <row r="370" spans="1:64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33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</row>
    <row r="371" spans="1:64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33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</row>
    <row r="372" spans="1:64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33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</row>
    <row r="373" spans="1:64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33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</row>
    <row r="374" spans="1:64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33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</row>
    <row r="375" spans="1:64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33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</row>
    <row r="376" spans="1:64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33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</row>
    <row r="377" spans="1:64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33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</row>
    <row r="378" spans="1:64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33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</row>
    <row r="379" spans="1:64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33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</row>
    <row r="380" spans="1:64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33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</row>
    <row r="381" spans="1:64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33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</row>
    <row r="382" spans="1:64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33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</row>
    <row r="383" spans="1:64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33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</row>
    <row r="384" spans="1:64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33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</row>
    <row r="385" spans="1:64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33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</row>
    <row r="386" spans="1:64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33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</row>
    <row r="387" spans="1:64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33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</row>
    <row r="388" spans="1:64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33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</row>
    <row r="389" spans="1:64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33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</row>
    <row r="390" spans="1:64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33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</row>
    <row r="391" spans="1:64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33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</row>
    <row r="392" spans="1:64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33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</row>
    <row r="393" spans="1:64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33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</row>
    <row r="394" spans="1:64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33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</row>
    <row r="395" spans="1:64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33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</row>
    <row r="396" spans="1:64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33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</row>
    <row r="397" spans="1:64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33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</row>
    <row r="398" spans="1:64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33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</row>
    <row r="399" spans="1:64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33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</row>
    <row r="400" spans="1:64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33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</row>
    <row r="401" spans="1:64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33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</row>
    <row r="402" spans="1:64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33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</row>
    <row r="403" spans="1:64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33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</row>
    <row r="404" spans="1:64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33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</row>
    <row r="405" spans="1:64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33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</row>
    <row r="406" spans="1:64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33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</row>
    <row r="407" spans="1:64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33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</row>
    <row r="408" spans="1:64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33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</row>
    <row r="409" spans="1:64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33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</row>
    <row r="410" spans="1:64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33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</row>
    <row r="411" spans="1:64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33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</row>
    <row r="412" spans="1:64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33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</row>
    <row r="413" spans="1:64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33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</row>
    <row r="414" spans="1:64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33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</row>
    <row r="415" spans="1:64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33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</row>
    <row r="416" spans="1:64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33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</row>
    <row r="417" spans="1:64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33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</row>
    <row r="418" spans="1:64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33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</row>
    <row r="419" spans="1:64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33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</row>
    <row r="420" spans="1:64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33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</row>
    <row r="421" spans="1:64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33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</row>
    <row r="422" spans="1:64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33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</row>
    <row r="423" spans="1:64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33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</row>
    <row r="424" spans="1:64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33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</row>
    <row r="425" spans="1:64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33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</row>
    <row r="426" spans="1:64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33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</row>
    <row r="427" spans="1:64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33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</row>
    <row r="428" spans="1:64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33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</row>
    <row r="429" spans="1:64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33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</row>
    <row r="430" spans="1:64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33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</row>
    <row r="431" spans="1:64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33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</row>
    <row r="432" spans="1:64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33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</row>
    <row r="433" spans="1:64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33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</row>
    <row r="434" spans="1:64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33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</row>
    <row r="435" spans="1:64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33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</row>
    <row r="436" spans="1:64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33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</row>
    <row r="437" spans="1:64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33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</row>
    <row r="438" spans="1:64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33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</row>
    <row r="439" spans="1:64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33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</row>
    <row r="440" spans="1:64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33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</row>
    <row r="441" spans="1:64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33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</row>
    <row r="442" spans="1:64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33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</row>
    <row r="443" spans="1:64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33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</row>
    <row r="444" spans="1:64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33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</row>
    <row r="445" spans="1:64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33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</row>
    <row r="446" spans="1:64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33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</row>
    <row r="447" spans="1:64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33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</row>
    <row r="448" spans="1:64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33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</row>
    <row r="449" spans="1:64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33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</row>
    <row r="450" spans="1:64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33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</row>
    <row r="451" spans="1:64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33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</row>
    <row r="452" spans="1:64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33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</row>
    <row r="453" spans="1:64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33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</row>
    <row r="454" spans="1:64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33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</row>
    <row r="455" spans="1:64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33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</row>
    <row r="456" spans="1:64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33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</row>
    <row r="457" spans="1:64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33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</row>
    <row r="458" spans="1:64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33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</row>
    <row r="459" spans="1:64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33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</row>
    <row r="460" spans="1:64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33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</row>
    <row r="461" spans="1:64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33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</row>
    <row r="462" spans="1:64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33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</row>
    <row r="463" spans="1:64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33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</row>
    <row r="464" spans="1:64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33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</row>
    <row r="465" spans="1:64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33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</row>
    <row r="466" spans="1:64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33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</row>
    <row r="467" spans="1:64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33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</row>
    <row r="468" spans="1:64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33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</row>
    <row r="469" spans="1:64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33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</row>
    <row r="470" spans="1:64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33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</row>
    <row r="471" spans="1:64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33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</row>
    <row r="472" spans="1:64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33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</row>
    <row r="473" spans="1:64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33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</row>
    <row r="474" spans="1:64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33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</row>
    <row r="475" spans="1:64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33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</row>
    <row r="476" spans="1:64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33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</row>
    <row r="477" spans="1:64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33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</row>
    <row r="478" spans="1:64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33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</row>
    <row r="479" spans="1:64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33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</row>
    <row r="480" spans="1:64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33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</row>
    <row r="481" spans="1:64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33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</row>
    <row r="482" spans="1:64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33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</row>
    <row r="483" spans="1:64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33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</row>
    <row r="484" spans="1:64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33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</row>
    <row r="485" spans="1:64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33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</row>
    <row r="486" spans="1:64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33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</row>
    <row r="487" spans="1:64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33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</row>
    <row r="488" spans="1:64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33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</row>
    <row r="489" spans="1:64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33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</row>
    <row r="490" spans="1:64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33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</row>
    <row r="491" spans="1:64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33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</row>
    <row r="492" spans="1:64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33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</row>
    <row r="493" spans="1:64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33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</row>
    <row r="494" spans="1:64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33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</row>
    <row r="495" spans="1:64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33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</row>
    <row r="496" spans="1:64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33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</row>
    <row r="497" spans="1:64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33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</row>
    <row r="498" spans="1:64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33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</row>
    <row r="499" spans="1:64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33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</row>
    <row r="500" spans="1:64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33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</row>
    <row r="501" spans="1:64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33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</row>
    <row r="502" spans="1:64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33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</row>
    <row r="503" spans="1:64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33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</row>
    <row r="504" spans="1:64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33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</row>
    <row r="505" spans="1:64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33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</row>
    <row r="506" spans="1:64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33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</row>
    <row r="507" spans="1:64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33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</row>
    <row r="508" spans="1:64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33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</row>
    <row r="509" spans="1:64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33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</row>
    <row r="510" spans="1:64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33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</row>
    <row r="511" spans="1:64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33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</row>
    <row r="512" spans="1:64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33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</row>
    <row r="513" spans="1:64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33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</row>
    <row r="514" spans="1:64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33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</row>
    <row r="515" spans="1:64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33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</row>
    <row r="516" spans="1:64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33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</row>
    <row r="517" spans="1:64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33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</row>
    <row r="518" spans="1:64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33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</row>
    <row r="519" spans="1:64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33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</row>
    <row r="520" spans="1:64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33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</row>
    <row r="521" spans="1:64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33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</row>
    <row r="522" spans="1:64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33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</row>
    <row r="523" spans="1:64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33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</row>
    <row r="524" spans="1:64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33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</row>
    <row r="525" spans="1:64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33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</row>
    <row r="526" spans="1:64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33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</row>
    <row r="527" spans="1:64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33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</row>
    <row r="528" spans="1:64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33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</row>
    <row r="529" spans="1:64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33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</row>
    <row r="530" spans="1:64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33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</row>
    <row r="531" spans="1:64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33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</row>
    <row r="532" spans="1:64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33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</row>
    <row r="533" spans="1:64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33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</row>
    <row r="534" spans="1:64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33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</row>
    <row r="535" spans="1:64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33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</row>
    <row r="536" spans="1:64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33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</row>
    <row r="537" spans="1:64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33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</row>
    <row r="538" spans="1:64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33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</row>
    <row r="539" spans="1:64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33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</row>
    <row r="540" spans="1:64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33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</row>
    <row r="541" spans="1:64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33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</row>
    <row r="542" spans="1:64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33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</row>
    <row r="543" spans="1:64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33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</row>
    <row r="544" spans="1:64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33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</row>
    <row r="545" spans="1:64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33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</row>
    <row r="546" spans="1:64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33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</row>
    <row r="547" spans="1:64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33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</row>
    <row r="548" spans="1:64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33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</row>
    <row r="549" spans="1:64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33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</row>
    <row r="550" spans="1:64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33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</row>
    <row r="551" spans="1:64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33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</row>
    <row r="552" spans="1:64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33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</row>
    <row r="553" spans="1:64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33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</row>
    <row r="554" spans="1:64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33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</row>
    <row r="555" spans="1:64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33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</row>
    <row r="556" spans="1:64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33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</row>
    <row r="557" spans="1:64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33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</row>
    <row r="558" spans="1:64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33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</row>
    <row r="559" spans="1:64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33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</row>
    <row r="560" spans="1:64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33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</row>
    <row r="561" spans="1:64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33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</row>
    <row r="562" spans="1:64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33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</row>
    <row r="563" spans="1:64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33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</row>
    <row r="564" spans="1:64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33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</row>
    <row r="565" spans="1:64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33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</row>
    <row r="566" spans="1:64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33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</row>
    <row r="567" spans="1:64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33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</row>
    <row r="568" spans="1:64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33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</row>
    <row r="569" spans="1:64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33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</row>
    <row r="570" spans="1:64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33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</row>
    <row r="571" spans="1:64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33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</row>
    <row r="572" spans="1:64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33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</row>
    <row r="573" spans="1:64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33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</row>
    <row r="574" spans="1:64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33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</row>
    <row r="575" spans="1:64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33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</row>
    <row r="576" spans="1:64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33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</row>
    <row r="577" spans="1:64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33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</row>
    <row r="578" spans="1:64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33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</row>
    <row r="579" spans="1:64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33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</row>
    <row r="580" spans="1:64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33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</row>
    <row r="581" spans="1:64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33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</row>
    <row r="582" spans="1:64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33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</row>
    <row r="583" spans="1:64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33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</row>
    <row r="584" spans="1:64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33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</row>
    <row r="585" spans="1:64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33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</row>
    <row r="586" spans="1:64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33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</row>
    <row r="587" spans="1:64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33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</row>
    <row r="588" spans="1:64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33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</row>
    <row r="589" spans="1:64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33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</row>
    <row r="590" spans="1:64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33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</row>
    <row r="591" spans="1:64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33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</row>
    <row r="592" spans="1:64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33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</row>
    <row r="593" spans="1:64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33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</row>
    <row r="594" spans="1:64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33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</row>
    <row r="595" spans="1:64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33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</row>
    <row r="596" spans="1:64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33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</row>
    <row r="597" spans="1:64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33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</row>
    <row r="598" spans="1:64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33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</row>
    <row r="599" spans="1:64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33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</row>
    <row r="600" spans="1:64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33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</row>
    <row r="601" spans="1:64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33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</row>
    <row r="602" spans="1:64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33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</row>
    <row r="603" spans="1:64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33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</row>
    <row r="604" spans="1:64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33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</row>
    <row r="605" spans="1:64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33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</row>
    <row r="606" spans="1:64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33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</row>
    <row r="607" spans="1:64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33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</row>
    <row r="608" spans="1:64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33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</row>
    <row r="609" spans="1:64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33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</row>
    <row r="610" spans="1:64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33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</row>
    <row r="611" spans="1:64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33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</row>
    <row r="612" spans="1:64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33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</row>
    <row r="613" spans="1:64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33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</row>
    <row r="614" spans="1:64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33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</row>
    <row r="615" spans="1:64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33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</row>
    <row r="616" spans="1:64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33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</row>
    <row r="617" spans="1:64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33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</row>
    <row r="618" spans="1:64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33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</row>
    <row r="619" spans="1:64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33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</row>
    <row r="620" spans="1:64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33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</row>
    <row r="621" spans="1:64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33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</row>
    <row r="622" spans="1:64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33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</row>
    <row r="623" spans="1:64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33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</row>
    <row r="624" spans="1:64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33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</row>
    <row r="625" spans="1:64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33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</row>
    <row r="626" spans="1:64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33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</row>
    <row r="627" spans="1:64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33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</row>
    <row r="628" spans="1:64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33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</row>
    <row r="629" spans="1:64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33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</row>
    <row r="630" spans="1:64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33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</row>
    <row r="631" spans="1:64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33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</row>
    <row r="632" spans="1:64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33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</row>
    <row r="633" spans="1:64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33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</row>
    <row r="634" spans="1:64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33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</row>
    <row r="635" spans="1:64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33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</row>
    <row r="636" spans="1:64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33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</row>
    <row r="637" spans="1:64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33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</row>
    <row r="638" spans="1:64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33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</row>
    <row r="639" spans="1:64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33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</row>
    <row r="640" spans="1:64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33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</row>
    <row r="641" spans="1:64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33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</row>
    <row r="642" spans="1:64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33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</row>
    <row r="643" spans="1:64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33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</row>
    <row r="644" spans="1:64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33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</row>
    <row r="645" spans="1:64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33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</row>
    <row r="646" spans="1:64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33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</row>
    <row r="647" spans="1:64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33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</row>
    <row r="648" spans="1:64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33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</row>
    <row r="649" spans="1:64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33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</row>
    <row r="650" spans="1:64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33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</row>
    <row r="651" spans="1:64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33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</row>
    <row r="652" spans="1:64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33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</row>
    <row r="653" spans="1:64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33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</row>
    <row r="654" spans="1:64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33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</row>
    <row r="655" spans="1:64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33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</row>
    <row r="656" spans="1:64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33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</row>
    <row r="657" spans="1:64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33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</row>
    <row r="658" spans="1:64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33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</row>
    <row r="659" spans="1:64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33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</row>
    <row r="660" spans="1:64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33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</row>
    <row r="661" spans="1:64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33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</row>
    <row r="662" spans="1:64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33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</row>
    <row r="663" spans="1:64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33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</row>
    <row r="664" spans="1:64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33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</row>
    <row r="665" spans="1:64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33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</row>
    <row r="666" spans="1:64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33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</row>
    <row r="667" spans="1:64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33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</row>
    <row r="668" spans="1:64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33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</row>
    <row r="669" spans="1:64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33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</row>
    <row r="670" spans="1:64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33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</row>
    <row r="671" spans="1:64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33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</row>
    <row r="672" spans="1:64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33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</row>
    <row r="673" spans="1:64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33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</row>
    <row r="674" spans="1:64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33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</row>
    <row r="675" spans="1:64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33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</row>
    <row r="676" spans="1:64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33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</row>
    <row r="677" spans="1:64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33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</row>
    <row r="678" spans="1:64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33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</row>
    <row r="679" spans="1:64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33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</row>
    <row r="680" spans="1:64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33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</row>
    <row r="681" spans="1:64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33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</row>
    <row r="682" spans="1:64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33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</row>
    <row r="683" spans="1:64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33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</row>
    <row r="684" spans="1:64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33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</row>
    <row r="685" spans="1:64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33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</row>
    <row r="686" spans="1:64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33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</row>
    <row r="687" spans="1:64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33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</row>
    <row r="688" spans="1:64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33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</row>
    <row r="689" spans="1:64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33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</row>
    <row r="690" spans="1:64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33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</row>
    <row r="691" spans="1:64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33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</row>
    <row r="692" spans="1:64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33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</row>
    <row r="693" spans="1:64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33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</row>
    <row r="694" spans="1:64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33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</row>
    <row r="695" spans="1:64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33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</row>
    <row r="696" spans="1:64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33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</row>
    <row r="697" spans="1:64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33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</row>
    <row r="698" spans="1:64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33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</row>
    <row r="699" spans="1:64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33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</row>
    <row r="700" spans="1:64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33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</row>
    <row r="701" spans="1:64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33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</row>
    <row r="702" spans="1:64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33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</row>
    <row r="703" spans="1:64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33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</row>
    <row r="704" spans="1:64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33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</row>
    <row r="705" spans="1:64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33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</row>
    <row r="706" spans="1:64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33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</row>
    <row r="707" spans="1:64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33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</row>
    <row r="708" spans="1:64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33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</row>
    <row r="709" spans="1:64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33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</row>
    <row r="710" spans="1:64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33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</row>
    <row r="711" spans="1:64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33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</row>
    <row r="712" spans="1:64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33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</row>
    <row r="713" spans="1:64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33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</row>
    <row r="714" spans="1:64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33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</row>
    <row r="715" spans="1:64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33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</row>
    <row r="716" spans="1:64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33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</row>
    <row r="717" spans="1:64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33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</row>
    <row r="718" spans="1:64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33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</row>
    <row r="719" spans="1:64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33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</row>
    <row r="720" spans="1:64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33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</row>
    <row r="721" spans="1:64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33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</row>
    <row r="722" spans="1:64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33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</row>
    <row r="723" spans="1:64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33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</row>
    <row r="724" spans="1:64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33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</row>
    <row r="725" spans="1:64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33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</row>
    <row r="726" spans="1:64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33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</row>
    <row r="727" spans="1:64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33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</row>
    <row r="728" spans="1:64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33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</row>
    <row r="729" spans="1:64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33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</row>
    <row r="730" spans="1:64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33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</row>
    <row r="731" spans="1:64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33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</row>
    <row r="732" spans="1:64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33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</row>
    <row r="733" spans="1:64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33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</row>
    <row r="734" spans="1:64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33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</row>
    <row r="735" spans="1:64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33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</row>
    <row r="736" spans="1:64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33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</row>
    <row r="737" spans="1:64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33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</row>
    <row r="738" spans="1:64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33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</row>
    <row r="739" spans="1:64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33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</row>
    <row r="740" spans="1:64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33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</row>
    <row r="741" spans="1:64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33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</row>
    <row r="742" spans="1:64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33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</row>
    <row r="743" spans="1:64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33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</row>
    <row r="744" spans="1:64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33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</row>
    <row r="745" spans="1:64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33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</row>
    <row r="746" spans="1:64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33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</row>
    <row r="747" spans="1:64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33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</row>
    <row r="748" spans="1:64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33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</row>
    <row r="749" spans="1:64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33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</row>
    <row r="750" spans="1:64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33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</row>
    <row r="751" spans="1:64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33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</row>
    <row r="752" spans="1:64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33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</row>
    <row r="753" spans="1:64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33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</row>
    <row r="754" spans="1:64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33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</row>
    <row r="755" spans="1:64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33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</row>
    <row r="756" spans="1:64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33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</row>
    <row r="757" spans="1:64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33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</row>
    <row r="758" spans="1:64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33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</row>
    <row r="759" spans="1:64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33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</row>
    <row r="760" spans="1:64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33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</row>
    <row r="761" spans="1:64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33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</row>
    <row r="762" spans="1:64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33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</row>
    <row r="763" spans="1:64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33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</row>
    <row r="764" spans="1:64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33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</row>
    <row r="765" spans="1:64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33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</row>
    <row r="766" spans="1:64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33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</row>
    <row r="767" spans="1:64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33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</row>
    <row r="768" spans="1:64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33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</row>
    <row r="769" spans="1:64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33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</row>
    <row r="770" spans="1:64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33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</row>
    <row r="771" spans="1:64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33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</row>
    <row r="772" spans="1:64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33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</row>
    <row r="773" spans="1:64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33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</row>
    <row r="774" spans="1:64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33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</row>
    <row r="775" spans="1:64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33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</row>
    <row r="776" spans="1:64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33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</row>
    <row r="777" spans="1:64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33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</row>
    <row r="778" spans="1:64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33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</row>
    <row r="779" spans="1:64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33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</row>
    <row r="780" spans="1:64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33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</row>
    <row r="781" spans="1:64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33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</row>
    <row r="782" spans="1:64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33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</row>
    <row r="783" spans="1:64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33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</row>
    <row r="784" spans="1:64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33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</row>
    <row r="785" spans="1:64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33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</row>
    <row r="786" spans="1:64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33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</row>
    <row r="787" spans="1:64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33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</row>
    <row r="788" spans="1:64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33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</row>
    <row r="789" spans="1:64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33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</row>
    <row r="790" spans="1:64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33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</row>
    <row r="791" spans="1:64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33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</row>
    <row r="792" spans="1:64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33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</row>
    <row r="793" spans="1:64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33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</row>
    <row r="794" spans="1:64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33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</row>
    <row r="795" spans="1:64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33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</row>
    <row r="796" spans="1:64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33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</row>
    <row r="797" spans="1:64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33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</row>
    <row r="798" spans="1:64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33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</row>
    <row r="799" spans="1:64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33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</row>
    <row r="800" spans="1:64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33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</row>
    <row r="801" spans="1:64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33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</row>
    <row r="802" spans="1:64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33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</row>
    <row r="803" spans="1:64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33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</row>
    <row r="804" spans="1:64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33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</row>
    <row r="805" spans="1:64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33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</row>
    <row r="806" spans="1:64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33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</row>
    <row r="807" spans="1:64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33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</row>
    <row r="808" spans="1:64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33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</row>
    <row r="809" spans="1:64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33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</row>
    <row r="810" spans="1:64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33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</row>
    <row r="811" spans="1:64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33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</row>
    <row r="812" spans="1:64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33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</row>
    <row r="813" spans="1:64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33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</row>
    <row r="814" spans="1:64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33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</row>
    <row r="815" spans="1:64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33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</row>
    <row r="816" spans="1:64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33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</row>
    <row r="817" spans="1:64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33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</row>
    <row r="818" spans="1:64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33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</row>
    <row r="819" spans="1:64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33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</row>
    <row r="820" spans="1:64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33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</row>
    <row r="821" spans="1:64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33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</row>
    <row r="822" spans="1:64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33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</row>
    <row r="823" spans="1:64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33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</row>
    <row r="824" spans="1:64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33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</row>
    <row r="825" spans="1:64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33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</row>
    <row r="826" spans="1:64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33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</row>
    <row r="827" spans="1:64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33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</row>
    <row r="828" spans="1:64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33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</row>
    <row r="829" spans="1:64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33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</row>
    <row r="830" spans="1:64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33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</row>
    <row r="831" spans="1:64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33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</row>
    <row r="832" spans="1:64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33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</row>
    <row r="833" spans="1:64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33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</row>
    <row r="834" spans="1:64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33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</row>
    <row r="835" spans="1:64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33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</row>
    <row r="836" spans="1:64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33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</row>
    <row r="837" spans="1:64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33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</row>
    <row r="838" spans="1:64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33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</row>
    <row r="839" spans="1:64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33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</row>
    <row r="840" spans="1:64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33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</row>
    <row r="841" spans="1:64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33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</row>
    <row r="842" spans="1:64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33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</row>
    <row r="843" spans="1:64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33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</row>
    <row r="844" spans="1:64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33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</row>
    <row r="845" spans="1:64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33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</row>
    <row r="846" spans="1:64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33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</row>
    <row r="847" spans="1:64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33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</row>
    <row r="848" spans="1:64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33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</row>
    <row r="849" spans="1:64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33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</row>
    <row r="850" spans="1:64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33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</row>
    <row r="851" spans="1:64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33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</row>
    <row r="852" spans="1:64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33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</row>
    <row r="853" spans="1:64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33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</row>
    <row r="854" spans="1:64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33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</row>
    <row r="855" spans="1:64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33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</row>
    <row r="856" spans="1:64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33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</row>
    <row r="857" spans="1:64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33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</row>
    <row r="858" spans="1:64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33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</row>
    <row r="859" spans="1:64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33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</row>
    <row r="860" spans="1:64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33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</row>
    <row r="861" spans="1:64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33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</row>
    <row r="862" spans="1:64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33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</row>
    <row r="863" spans="1:64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33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</row>
    <row r="864" spans="1:64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33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</row>
    <row r="865" spans="1:64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33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</row>
    <row r="866" spans="1:64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33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</row>
    <row r="867" spans="1:64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33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</row>
    <row r="868" spans="1:64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33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</row>
    <row r="869" spans="1:64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33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</row>
    <row r="870" spans="1:64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33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</row>
    <row r="871" spans="1:64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33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</row>
    <row r="872" spans="1:64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33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</row>
    <row r="873" spans="1:64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33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</row>
    <row r="874" spans="1:64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33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</row>
    <row r="875" spans="1:64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33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</row>
    <row r="876" spans="1:64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33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</row>
    <row r="877" spans="1:64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33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</row>
    <row r="878" spans="1:64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33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</row>
    <row r="879" spans="1:64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33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</row>
    <row r="880" spans="1:64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33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</row>
    <row r="881" spans="1:64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33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</row>
    <row r="882" spans="1:64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33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</row>
    <row r="883" spans="1:64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33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</row>
    <row r="884" spans="1:64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33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</row>
    <row r="885" spans="1:64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33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</row>
    <row r="886" spans="1:64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33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</row>
    <row r="887" spans="1:64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33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</row>
    <row r="888" spans="1:64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33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</row>
    <row r="889" spans="1:64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33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</row>
    <row r="890" spans="1:64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33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</row>
    <row r="891" spans="1:64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33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</row>
    <row r="892" spans="1:64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33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</row>
    <row r="893" spans="1:64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33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</row>
    <row r="894" spans="1:64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33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</row>
    <row r="895" spans="1:64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33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</row>
    <row r="896" spans="1:64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33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</row>
    <row r="897" spans="1:64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33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</row>
    <row r="898" spans="1:64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33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</row>
    <row r="899" spans="1:64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33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</row>
    <row r="900" spans="1:64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33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</row>
    <row r="901" spans="1:64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33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</row>
    <row r="902" spans="1:64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33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</row>
    <row r="903" spans="1:64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33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</row>
    <row r="904" spans="1:64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33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</row>
    <row r="905" spans="1:64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33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</row>
    <row r="906" spans="1:64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33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</row>
    <row r="907" spans="1:64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33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</row>
    <row r="908" spans="1:64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33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</row>
    <row r="909" spans="1:64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33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</row>
    <row r="910" spans="1:64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33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</row>
    <row r="911" spans="1:64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33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</row>
    <row r="912" spans="1:64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33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</row>
    <row r="913" spans="1:64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33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</row>
    <row r="914" spans="1:64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33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</row>
    <row r="915" spans="1:64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33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</row>
    <row r="916" spans="1:64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33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</row>
    <row r="917" spans="1:64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33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</row>
    <row r="918" spans="1:64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33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</row>
    <row r="919" spans="1:64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33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</row>
    <row r="920" spans="1:64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33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</row>
    <row r="921" spans="1:64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33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</row>
    <row r="922" spans="1:64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33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</row>
    <row r="923" spans="1:64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33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</row>
    <row r="924" spans="1:64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33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</row>
    <row r="925" spans="1:64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33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</row>
    <row r="926" spans="1:64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33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</row>
    <row r="927" spans="1:64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33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</row>
    <row r="928" spans="1:64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33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</row>
    <row r="929" spans="1:64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33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</row>
    <row r="930" spans="1:64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33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</row>
    <row r="931" spans="1:64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33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</row>
    <row r="932" spans="1:64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33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</row>
    <row r="933" spans="1:64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33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</row>
    <row r="934" spans="1:64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33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</row>
    <row r="935" spans="1:64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33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</row>
    <row r="936" spans="1:64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33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</row>
    <row r="937" spans="1:64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33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</row>
    <row r="938" spans="1:64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33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</row>
    <row r="939" spans="1:64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33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</row>
    <row r="940" spans="1:64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33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</row>
    <row r="941" spans="1:64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33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</row>
    <row r="942" spans="1:64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33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</row>
    <row r="943" spans="1:64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33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</row>
    <row r="944" spans="1:64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33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</row>
    <row r="945" spans="1:64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33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</row>
    <row r="946" spans="1:64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33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</row>
    <row r="947" spans="1:64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33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</row>
    <row r="948" spans="1:64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33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</row>
    <row r="949" spans="1:64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33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</row>
    <row r="950" spans="1:64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33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</row>
    <row r="951" spans="1:64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33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</row>
    <row r="952" spans="1:64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33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</row>
    <row r="953" spans="1:64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33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</row>
    <row r="954" spans="1:64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33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</row>
    <row r="955" spans="1:64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33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</row>
    <row r="956" spans="1:64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33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</row>
    <row r="957" spans="1:64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33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</row>
    <row r="958" spans="1:64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33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</row>
    <row r="959" spans="1:64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33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</row>
    <row r="960" spans="1:64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33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</row>
    <row r="961" spans="1:64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33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</row>
    <row r="962" spans="1:64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33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</row>
    <row r="963" spans="1:64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33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</row>
    <row r="964" spans="1:64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33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</row>
    <row r="965" spans="1:64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33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</row>
    <row r="966" spans="1:64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33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</row>
    <row r="967" spans="1:64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33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</row>
    <row r="968" spans="1:64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33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</row>
    <row r="969" spans="1:64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33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</row>
    <row r="970" spans="1:64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33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</row>
    <row r="971" spans="1:64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33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</row>
    <row r="972" spans="1:64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33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</row>
    <row r="973" spans="1:64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33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</row>
    <row r="974" spans="1:64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33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</row>
    <row r="975" spans="1:64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33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</row>
    <row r="976" spans="1:64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33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</row>
    <row r="977" spans="1:64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33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</row>
    <row r="978" spans="1:64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33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</row>
    <row r="979" spans="1:64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33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</row>
    <row r="980" spans="1:64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33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</row>
    <row r="981" spans="1:64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33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</row>
    <row r="982" spans="1:64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33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</row>
    <row r="983" spans="1:64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33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</row>
    <row r="984" spans="1:64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33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</row>
    <row r="985" spans="1:64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33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</row>
    <row r="986" spans="1:64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33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</row>
    <row r="987" spans="1:64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33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</row>
    <row r="988" spans="1:64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33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</row>
    <row r="989" spans="1:64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33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</row>
    <row r="990" spans="1:64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33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</row>
    <row r="991" spans="1:64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33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</row>
    <row r="992" spans="1:64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33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</row>
    <row r="993" spans="1:64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33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</row>
    <row r="994" spans="1:64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33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</row>
    <row r="995" spans="1:64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33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</row>
    <row r="996" spans="1:64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33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</row>
    <row r="997" spans="1:64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33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</row>
    <row r="998" spans="1:64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33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</row>
    <row r="999" spans="1:64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33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</row>
    <row r="1000" spans="1:64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33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</row>
    <row r="1001" spans="1:64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33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</row>
    <row r="1002" spans="1:64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33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</row>
    <row r="1003" spans="1:64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33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</row>
    <row r="1004" spans="1:64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33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</row>
    <row r="1005" spans="1:64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33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</row>
    <row r="1006" spans="1:64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33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</row>
    <row r="1007" spans="1:64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33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</row>
    <row r="1008" spans="1:64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33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</row>
    <row r="1009" spans="1:64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33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</row>
    <row r="1010" spans="1:64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33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</row>
    <row r="1011" spans="1:64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33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</row>
    <row r="1012" spans="1:64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33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</row>
    <row r="1013" spans="1:64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33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</row>
    <row r="1014" spans="1:64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33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</row>
    <row r="1015" spans="1:64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33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</row>
    <row r="1016" spans="1:64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33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</row>
    <row r="1017" spans="1:64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33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</row>
    <row r="1018" spans="1:64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33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</row>
    <row r="1019" spans="1:64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33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</row>
    <row r="1020" spans="1:64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33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</row>
    <row r="1021" spans="1:64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33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</row>
    <row r="1022" spans="1:64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33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</row>
    <row r="1023" spans="1:64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33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</row>
    <row r="1024" spans="1:64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33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</row>
    <row r="1025" spans="1:64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33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</row>
    <row r="1026" spans="1:64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33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</row>
    <row r="1027" spans="1:64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33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</row>
    <row r="1028" spans="1:64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33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</row>
    <row r="1029" spans="1:64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33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</row>
    <row r="1030" spans="1:64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33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</row>
    <row r="1031" spans="1:64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33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</row>
    <row r="1032" spans="1:64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33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</row>
    <row r="1033" spans="1:64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33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</row>
    <row r="1034" spans="1:64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33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</row>
    <row r="1035" spans="1:64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33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</row>
    <row r="1036" spans="1:64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33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</row>
    <row r="1037" spans="1:64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33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</row>
    <row r="1038" spans="1:64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33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</row>
  </sheetData>
  <sheetProtection algorithmName="SHA-512" hashValue="7qsREX1t+V3ydmZfWLjZlWDvhhjFjrR2q8Q9rFz9mQc5hP3sxqVFeHIkcHAXFe3bhfAkvykxl7s3pPnam3jAOQ==" saltValue="s2j2HQp/Sd4OtVT3vBQ/mg==" spinCount="100000" sheet="1" objects="1" scenarios="1" selectLockedCells="1"/>
  <mergeCells count="3">
    <mergeCell ref="J1:K1"/>
    <mergeCell ref="J6:K6"/>
    <mergeCell ref="J16:K16"/>
  </mergeCells>
  <conditionalFormatting sqref="L16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" xr:uid="{00000000-0002-0000-0300-000000000000}">
      <formula1>0</formula1>
      <formula2>100</formula2>
    </dataValidation>
    <dataValidation type="decimal" showErrorMessage="1" errorTitle="Fehler!!!" error="Es sind nur Punkte im Bereich von 0,0 bis 100,0 mit einer Dezimalstelle erlaubt!" sqref="C8:D11 C12:C14" xr:uid="{00000000-0002-0000-0300-000001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4 K8:K9 K14" xr:uid="{00000000-0002-0000-0300-000002000000}">
      <formula1>1</formula1>
      <formula2>3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20</vt:lpstr>
      <vt:lpstr>Table</vt:lpstr>
      <vt:lpstr>40</vt:lpstr>
      <vt:lpstr>50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Christiane Heunisch</cp:lastModifiedBy>
  <dcterms:created xsi:type="dcterms:W3CDTF">2025-12-02T14:00:17Z</dcterms:created>
  <dcterms:modified xsi:type="dcterms:W3CDTF">2025-12-02T14:08:59Z</dcterms:modified>
</cp:coreProperties>
</file>